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6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'2016'!$A$2:$U$3</definedName>
    <definedName name="comboGasto">PlantillaGastos!$A$2:$A$3</definedName>
    <definedName name="comboPartida">PlantillaPartidas!$A$2:$A$354</definedName>
    <definedName name="_xlnm.Print_Titles" localSheetId="0">'2016'!$1:$2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5" i="1"/>
  <c r="U64" i="1"/>
  <c r="T64" i="1"/>
  <c r="S64" i="1"/>
  <c r="R64" i="1"/>
  <c r="Q64" i="1"/>
  <c r="P64" i="1"/>
  <c r="O64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<sst xmlns="http://schemas.openxmlformats.org/spreadsheetml/2006/main" count="384" uniqueCount="375">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</sst>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43" fontId="0" fillId="0" borderId="0" xfId="0" applyNumberFormat="1"/>
    <xf numFmtId="43" fontId="20" fillId="0" borderId="0" xfId="1" applyFont="1"/>
    <xf numFmtId="0" fontId="19" fillId="35" borderId="10" xfId="44" applyFont="1" applyFill="1" applyBorder="1" applyAlignment="1">
      <alignment horizontal="center"/>
    </xf>
    <xf numFmtId="44" fontId="0" fillId="0" borderId="0" xfId="2" applyFont="1"/>
    <xf numFmtId="44" fontId="0" fillId="0" borderId="0" xfId="2" applyFont="1" applyAlignment="1">
      <alignment horizontal="right"/>
    </xf>
    <xf numFmtId="44" fontId="18" fillId="0" borderId="0" xfId="2" applyFont="1"/>
    <xf numFmtId="44" fontId="20" fillId="0" borderId="0" xfId="2" applyFont="1"/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/>
    <cellStyle name="Neutral" xfId="10" builtinId="28" customBuiltin="1"/>
    <cellStyle name="Normal" xfId="0" builtinId="0" customBuiltin="1"/>
    <cellStyle name="Normal 2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topLeftCell="G1" zoomScaleSheetLayoutView="100" workbookViewId="0">
      <selection activeCell="P5" sqref="P5"/>
    </sheetView>
  </sheetViews>
  <sheetFormatPr baseColWidth="10" defaultColWidth="11.42578125" defaultRowHeight="15" customHeight="1" x14ac:dyDescent="0.25"/>
  <cols>
    <col min="1" max="1" width="9.42578125" customWidth="1"/>
    <col min="2" max="2" width="8.7109375" customWidth="1"/>
    <col min="3" max="3" width="10.42578125" customWidth="1"/>
    <col min="4" max="4" width="11.5703125" customWidth="1"/>
    <col min="5" max="5" width="7.42578125" customWidth="1"/>
    <col min="6" max="6" width="12.7109375" customWidth="1"/>
    <col min="8" max="8" width="17.5703125" customWidth="1"/>
    <col min="9" max="9" width="13.7109375" customWidth="1"/>
    <col min="10" max="10" width="12.28515625" customWidth="1"/>
    <col min="11" max="11" width="13.7109375" customWidth="1"/>
    <col min="12" max="12" width="8.28515625" customWidth="1"/>
    <col min="13" max="13" width="8.85546875" customWidth="1"/>
    <col min="14" max="14" width="39.28515625" customWidth="1"/>
    <col min="15" max="15" width="16.85546875" style="1" customWidth="1"/>
    <col min="16" max="16" width="17.5703125" style="2" customWidth="1"/>
    <col min="17" max="17" width="16.42578125" style="1" bestFit="1" customWidth="1"/>
    <col min="18" max="20" width="16.28515625" style="2" bestFit="1" customWidth="1"/>
    <col min="21" max="21" width="16.140625" style="2" customWidth="1"/>
    <col min="22" max="22" width="13.140625" bestFit="1" customWidth="1"/>
  </cols>
  <sheetData>
    <row r="1" spans="1:22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6"/>
    </row>
    <row r="2" spans="1:22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6"/>
    </row>
    <row r="3" spans="1:22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1"/>
      <c r="O3" s="13" t="s">
        <v>4</v>
      </c>
      <c r="P3" s="14"/>
      <c r="Q3" s="14"/>
      <c r="R3" s="14"/>
      <c r="S3" s="14"/>
      <c r="T3" s="14"/>
      <c r="U3" s="14"/>
    </row>
    <row r="4" spans="1:22" ht="56.25" customHeight="1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7"/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8" t="s">
        <v>24</v>
      </c>
    </row>
    <row r="5" spans="1:22" ht="15" customHeight="1" x14ac:dyDescent="0.25">
      <c r="B5">
        <v>2016</v>
      </c>
      <c r="D5" t="s">
        <v>25</v>
      </c>
      <c r="E5">
        <v>12</v>
      </c>
      <c r="G5" t="s">
        <v>26</v>
      </c>
      <c r="L5">
        <v>1</v>
      </c>
      <c r="M5">
        <v>122</v>
      </c>
      <c r="N5" t="str">
        <f>LOOKUP(M5,PlantillaPartidas!$A$2:$B$354)</f>
        <v>Sueldos base al personal eventual</v>
      </c>
      <c r="O5" s="22">
        <v>339715153.66999996</v>
      </c>
      <c r="P5" s="22">
        <v>319221881.67000002</v>
      </c>
      <c r="Q5" s="22">
        <v>232183386.97</v>
      </c>
      <c r="R5" s="22">
        <v>232183386.97</v>
      </c>
      <c r="S5" s="22">
        <v>213223233.21000001</v>
      </c>
      <c r="T5" s="22">
        <v>213223233.21000001</v>
      </c>
      <c r="U5" s="22">
        <v>212466322.03</v>
      </c>
      <c r="V5" s="19"/>
    </row>
    <row r="6" spans="1:22" ht="15" customHeight="1" x14ac:dyDescent="0.25">
      <c r="L6">
        <v>1</v>
      </c>
      <c r="M6">
        <v>132</v>
      </c>
      <c r="N6" t="str">
        <f>LOOKUP(M6,PlantillaPartidas!$A$2:$B$354)</f>
        <v>Primas de vacaciones, dominical y gratificación de fin de año</v>
      </c>
      <c r="O6" s="22">
        <v>659346</v>
      </c>
      <c r="P6" s="22">
        <v>623346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19"/>
    </row>
    <row r="7" spans="1:22" ht="15" customHeight="1" x14ac:dyDescent="0.25">
      <c r="L7">
        <v>1</v>
      </c>
      <c r="M7">
        <v>211</v>
      </c>
      <c r="N7" t="str">
        <f>LOOKUP(M7,PlantillaPartidas!$A$2:$B$354)</f>
        <v>Materiales, útiles y equipos menores de oficina</v>
      </c>
      <c r="O7" s="22">
        <v>200000</v>
      </c>
      <c r="P7" s="22">
        <v>200000</v>
      </c>
      <c r="Q7" s="22">
        <v>199999.45</v>
      </c>
      <c r="R7" s="22">
        <v>199999.45</v>
      </c>
      <c r="S7" s="22">
        <v>184609.45</v>
      </c>
      <c r="T7" s="22">
        <v>184609.45</v>
      </c>
      <c r="U7" s="22">
        <v>184609.45</v>
      </c>
      <c r="V7" s="19"/>
    </row>
    <row r="8" spans="1:22" ht="15" customHeight="1" x14ac:dyDescent="0.25">
      <c r="L8">
        <v>1</v>
      </c>
      <c r="M8">
        <v>214</v>
      </c>
      <c r="N8" t="str">
        <f>LOOKUP(M8,PlantillaPartidas!$A$2:$B$354)</f>
        <v>Materiales, útiles y equipos menores de tecnologías de la información y comunicaciones</v>
      </c>
      <c r="O8" s="22">
        <v>327000</v>
      </c>
      <c r="P8" s="22">
        <v>494700</v>
      </c>
      <c r="Q8" s="22">
        <v>494700</v>
      </c>
      <c r="R8" s="22">
        <v>494700</v>
      </c>
      <c r="S8" s="22">
        <v>492328.2</v>
      </c>
      <c r="T8" s="22">
        <v>492328.2</v>
      </c>
      <c r="U8" s="22">
        <v>492328.2</v>
      </c>
      <c r="V8" s="19"/>
    </row>
    <row r="9" spans="1:22" ht="15" customHeight="1" x14ac:dyDescent="0.25">
      <c r="L9">
        <v>1</v>
      </c>
      <c r="M9">
        <v>216</v>
      </c>
      <c r="N9" t="str">
        <f>LOOKUP(M9,PlantillaPartidas!$A$2:$B$354)</f>
        <v>Material de limpieza</v>
      </c>
      <c r="O9" s="22">
        <v>28800</v>
      </c>
      <c r="P9" s="22">
        <v>28800</v>
      </c>
      <c r="Q9" s="22">
        <v>28800</v>
      </c>
      <c r="R9" s="22">
        <v>28800</v>
      </c>
      <c r="S9" s="22">
        <v>0</v>
      </c>
      <c r="T9" s="22">
        <v>0</v>
      </c>
      <c r="U9" s="22">
        <v>0</v>
      </c>
      <c r="V9" s="19"/>
    </row>
    <row r="10" spans="1:22" ht="15" customHeight="1" x14ac:dyDescent="0.25">
      <c r="L10">
        <v>1</v>
      </c>
      <c r="M10">
        <v>221</v>
      </c>
      <c r="N10" t="str">
        <f>LOOKUP(M10,PlantillaPartidas!$A$2:$B$354)</f>
        <v>Productos alimenticios para personas</v>
      </c>
      <c r="O10" s="22">
        <v>396000</v>
      </c>
      <c r="P10" s="22">
        <v>396000</v>
      </c>
      <c r="Q10" s="22">
        <v>323587</v>
      </c>
      <c r="R10" s="22">
        <v>323587</v>
      </c>
      <c r="S10" s="22">
        <v>289464.83</v>
      </c>
      <c r="T10" s="22">
        <v>289464.83</v>
      </c>
      <c r="U10" s="22">
        <v>285100.83</v>
      </c>
      <c r="V10" s="19"/>
    </row>
    <row r="11" spans="1:22" ht="15" customHeight="1" x14ac:dyDescent="0.25">
      <c r="L11">
        <v>1</v>
      </c>
      <c r="M11">
        <v>246</v>
      </c>
      <c r="N11" t="str">
        <f>LOOKUP(M11,PlantillaPartidas!$A$2:$B$354)</f>
        <v>Material eléctrico y electrónico</v>
      </c>
      <c r="O11" s="22">
        <v>0</v>
      </c>
      <c r="P11" s="22"/>
      <c r="Q11" s="22"/>
      <c r="R11" s="22"/>
      <c r="S11" s="22"/>
      <c r="T11" s="22"/>
      <c r="U11" s="22"/>
      <c r="V11" s="19"/>
    </row>
    <row r="12" spans="1:22" ht="15" customHeight="1" x14ac:dyDescent="0.25">
      <c r="L12">
        <v>1</v>
      </c>
      <c r="M12">
        <v>251</v>
      </c>
      <c r="N12" t="str">
        <f>LOOKUP(M12,PlantillaPartidas!$A$2:$B$354)</f>
        <v>Productos químicos básicos</v>
      </c>
      <c r="O12" s="22">
        <v>859709.2</v>
      </c>
      <c r="P12" s="22">
        <v>859709.2</v>
      </c>
      <c r="Q12" s="22">
        <v>782649.2</v>
      </c>
      <c r="R12" s="22">
        <v>782649.2</v>
      </c>
      <c r="S12" s="22">
        <v>198767.15</v>
      </c>
      <c r="T12" s="22">
        <v>198767.15</v>
      </c>
      <c r="U12" s="22">
        <v>198767.15</v>
      </c>
      <c r="V12" s="19"/>
    </row>
    <row r="13" spans="1:22" ht="15" customHeight="1" x14ac:dyDescent="0.25">
      <c r="L13">
        <v>1</v>
      </c>
      <c r="M13">
        <v>253</v>
      </c>
      <c r="N13" t="str">
        <f>LOOKUP(M13,PlantillaPartidas!$A$2:$B$354)</f>
        <v>Medicinas y productos farmacéuticos</v>
      </c>
      <c r="O13" s="22">
        <v>151855471.08000001</v>
      </c>
      <c r="P13" s="22">
        <v>108650350.63</v>
      </c>
      <c r="Q13" s="22">
        <v>67792642.480000004</v>
      </c>
      <c r="R13" s="22">
        <v>67792642.480000004</v>
      </c>
      <c r="S13" s="22">
        <v>62701645.25</v>
      </c>
      <c r="T13" s="22">
        <v>62701645.25</v>
      </c>
      <c r="U13" s="22">
        <v>62701645.25</v>
      </c>
      <c r="V13" s="19"/>
    </row>
    <row r="14" spans="1:22" ht="15" customHeight="1" x14ac:dyDescent="0.25">
      <c r="L14">
        <v>1</v>
      </c>
      <c r="M14">
        <v>254</v>
      </c>
      <c r="N14" t="str">
        <f>LOOKUP(M14,PlantillaPartidas!$A$2:$B$354)</f>
        <v>Materiales, accesorios y suministros médicos</v>
      </c>
      <c r="O14" s="22">
        <v>74477439</v>
      </c>
      <c r="P14" s="22">
        <v>93565460.519999996</v>
      </c>
      <c r="Q14" s="22">
        <v>85266190.969999999</v>
      </c>
      <c r="R14" s="22">
        <v>85266190.969999999</v>
      </c>
      <c r="S14" s="22">
        <v>82554605.209999993</v>
      </c>
      <c r="T14" s="22">
        <v>82490573.209999993</v>
      </c>
      <c r="U14" s="22">
        <v>82490573.209999993</v>
      </c>
      <c r="V14" s="19"/>
    </row>
    <row r="15" spans="1:22" ht="15" customHeight="1" x14ac:dyDescent="0.25">
      <c r="L15">
        <v>1</v>
      </c>
      <c r="M15">
        <v>255</v>
      </c>
      <c r="N15" t="str">
        <f>LOOKUP(M15,PlantillaPartidas!$A$2:$B$354)</f>
        <v>Materiales, accesorios y suministros de laboratorio</v>
      </c>
      <c r="O15" s="22">
        <v>1489140</v>
      </c>
      <c r="P15" s="22">
        <v>1489140</v>
      </c>
      <c r="Q15" s="22">
        <v>1489140</v>
      </c>
      <c r="R15" s="22">
        <v>1489140</v>
      </c>
      <c r="S15" s="22">
        <v>974315.32</v>
      </c>
      <c r="T15" s="22">
        <v>974315.32</v>
      </c>
      <c r="U15" s="22">
        <v>974315.32</v>
      </c>
      <c r="V15" s="19"/>
    </row>
    <row r="16" spans="1:22" ht="15" customHeight="1" x14ac:dyDescent="0.25">
      <c r="L16">
        <v>1</v>
      </c>
      <c r="M16">
        <v>259</v>
      </c>
      <c r="N16" t="str">
        <f>LOOKUP(M16,PlantillaPartidas!$A$2:$B$354)</f>
        <v>Otros productos químicos</v>
      </c>
      <c r="O16" s="22">
        <v>11318240.800000001</v>
      </c>
      <c r="P16" s="22">
        <v>9975217.2200000007</v>
      </c>
      <c r="Q16" s="22">
        <v>5167100</v>
      </c>
      <c r="R16" s="22">
        <v>5167100</v>
      </c>
      <c r="S16" s="22">
        <v>0</v>
      </c>
      <c r="T16" s="22">
        <v>0</v>
      </c>
      <c r="U16" s="22">
        <v>0</v>
      </c>
      <c r="V16" s="19"/>
    </row>
    <row r="17" spans="12:22" ht="15" customHeight="1" x14ac:dyDescent="0.25">
      <c r="L17">
        <v>1</v>
      </c>
      <c r="M17">
        <v>261</v>
      </c>
      <c r="N17" t="str">
        <f>LOOKUP(M17,PlantillaPartidas!$A$2:$B$354)</f>
        <v>Combustibles, lubricantes y aditivos</v>
      </c>
      <c r="O17" s="22">
        <v>3001792</v>
      </c>
      <c r="P17" s="22">
        <v>3001792</v>
      </c>
      <c r="Q17" s="22">
        <v>2501600</v>
      </c>
      <c r="R17" s="22">
        <v>2501600</v>
      </c>
      <c r="S17" s="22">
        <v>2501600</v>
      </c>
      <c r="T17" s="22">
        <v>2501600</v>
      </c>
      <c r="U17" s="22">
        <v>2501600</v>
      </c>
      <c r="V17" s="19"/>
    </row>
    <row r="18" spans="12:22" ht="15" customHeight="1" x14ac:dyDescent="0.25">
      <c r="L18">
        <v>1</v>
      </c>
      <c r="M18">
        <v>271</v>
      </c>
      <c r="N18" t="str">
        <f>LOOKUP(M18,PlantillaPartidas!$A$2:$B$354)</f>
        <v>Vestuario y uniformes</v>
      </c>
      <c r="O18" s="22">
        <v>335280</v>
      </c>
      <c r="P18" s="22">
        <v>335280</v>
      </c>
      <c r="Q18" s="22">
        <v>335280</v>
      </c>
      <c r="R18" s="22">
        <v>335280</v>
      </c>
      <c r="S18" s="22">
        <v>0</v>
      </c>
      <c r="T18" s="22">
        <v>0</v>
      </c>
      <c r="U18" s="22">
        <v>0</v>
      </c>
      <c r="V18" s="19"/>
    </row>
    <row r="19" spans="12:22" ht="15" customHeight="1" x14ac:dyDescent="0.25">
      <c r="L19">
        <v>1</v>
      </c>
      <c r="M19">
        <v>291</v>
      </c>
      <c r="N19" t="str">
        <f>LOOKUP(M19,PlantillaPartidas!$A$2:$B$354)</f>
        <v>Herramientas menores</v>
      </c>
      <c r="O19" s="22">
        <v>0</v>
      </c>
      <c r="P19" s="22"/>
      <c r="Q19" s="22"/>
      <c r="R19" s="22"/>
      <c r="S19" s="22"/>
      <c r="T19" s="22"/>
      <c r="U19" s="22"/>
      <c r="V19" s="19"/>
    </row>
    <row r="20" spans="12:22" ht="15" customHeight="1" x14ac:dyDescent="0.25">
      <c r="L20">
        <v>1</v>
      </c>
      <c r="M20">
        <v>292</v>
      </c>
      <c r="N20" t="str">
        <f>LOOKUP(M20,PlantillaPartidas!$A$2:$B$354)</f>
        <v>Refacciones y accesorios menores de edificios</v>
      </c>
      <c r="O20" s="22">
        <v>16600</v>
      </c>
      <c r="P20" s="22">
        <v>16600</v>
      </c>
      <c r="Q20" s="22">
        <v>16600</v>
      </c>
      <c r="R20" s="22">
        <v>16600</v>
      </c>
      <c r="S20" s="22">
        <v>6380</v>
      </c>
      <c r="T20" s="22">
        <v>6380</v>
      </c>
      <c r="U20" s="22">
        <v>6380</v>
      </c>
      <c r="V20" s="19"/>
    </row>
    <row r="21" spans="12:22" ht="15" customHeight="1" x14ac:dyDescent="0.25">
      <c r="L21">
        <v>1</v>
      </c>
      <c r="M21">
        <v>294</v>
      </c>
      <c r="N21" t="str">
        <f>LOOKUP(M21,PlantillaPartidas!$A$2:$B$354)</f>
        <v>Refacciones y accesorios menores de equipo de cómputo y tecnologías de la información</v>
      </c>
      <c r="O21" s="22">
        <v>0</v>
      </c>
      <c r="P21" s="22"/>
      <c r="Q21" s="22"/>
      <c r="R21" s="22"/>
      <c r="S21" s="22"/>
      <c r="T21" s="22"/>
      <c r="U21" s="22"/>
      <c r="V21" s="19"/>
    </row>
    <row r="22" spans="12:22" ht="15" customHeight="1" x14ac:dyDescent="0.25">
      <c r="L22">
        <v>1</v>
      </c>
      <c r="M22">
        <v>295</v>
      </c>
      <c r="N22" t="str">
        <f>LOOKUP(M22,PlantillaPartidas!$A$2:$B$354)</f>
        <v>Refacciones y accesorios menores de equipo e instrumental médico y de laboratorio</v>
      </c>
      <c r="O22" s="22"/>
      <c r="P22" s="22">
        <v>1360000</v>
      </c>
      <c r="Q22" s="22">
        <v>930528.85</v>
      </c>
      <c r="R22" s="22">
        <v>930528.85</v>
      </c>
      <c r="S22" s="22">
        <v>840200.47</v>
      </c>
      <c r="T22" s="22">
        <v>840200.47</v>
      </c>
      <c r="U22" s="22">
        <v>483146.65</v>
      </c>
      <c r="V22" s="19"/>
    </row>
    <row r="23" spans="12:22" ht="15" customHeight="1" x14ac:dyDescent="0.25">
      <c r="L23">
        <v>1</v>
      </c>
      <c r="M23">
        <v>296</v>
      </c>
      <c r="N23" t="str">
        <f>LOOKUP(M23,PlantillaPartidas!$A$2:$B$354)</f>
        <v>Refacciones y accesorios menores de equipo de transporte</v>
      </c>
      <c r="O23" s="22">
        <v>1360000</v>
      </c>
      <c r="P23" s="22"/>
      <c r="Q23" s="22"/>
      <c r="R23" s="22"/>
      <c r="S23" s="22"/>
      <c r="T23" s="22"/>
      <c r="U23" s="22"/>
      <c r="V23" s="19"/>
    </row>
    <row r="24" spans="12:22" ht="15" customHeight="1" x14ac:dyDescent="0.25">
      <c r="L24">
        <v>1</v>
      </c>
      <c r="M24">
        <v>311</v>
      </c>
      <c r="N24" t="str">
        <f>LOOKUP(M24,PlantillaPartidas!$A$2:$B$354)</f>
        <v>Energía eléctrica</v>
      </c>
      <c r="O24" s="22">
        <v>456120</v>
      </c>
      <c r="P24" s="22">
        <v>306120</v>
      </c>
      <c r="Q24" s="22">
        <v>76839</v>
      </c>
      <c r="R24" s="22">
        <v>76839</v>
      </c>
      <c r="S24" s="22">
        <v>76839</v>
      </c>
      <c r="T24" s="22">
        <v>76839</v>
      </c>
      <c r="U24" s="22">
        <v>66449</v>
      </c>
      <c r="V24" s="19"/>
    </row>
    <row r="25" spans="12:22" ht="15" customHeight="1" x14ac:dyDescent="0.25">
      <c r="L25">
        <v>1</v>
      </c>
      <c r="M25">
        <v>313</v>
      </c>
      <c r="N25" t="str">
        <f>LOOKUP(M25,PlantillaPartidas!$A$2:$B$354)</f>
        <v>Agua</v>
      </c>
      <c r="O25" s="22">
        <v>57367.44</v>
      </c>
      <c r="P25" s="22">
        <v>39367.440000000002</v>
      </c>
      <c r="Q25" s="22">
        <v>11157.94</v>
      </c>
      <c r="R25" s="22">
        <v>11157.94</v>
      </c>
      <c r="S25" s="22">
        <v>11157.94</v>
      </c>
      <c r="T25" s="22">
        <v>10361.94</v>
      </c>
      <c r="U25" s="22">
        <v>10361.94</v>
      </c>
      <c r="V25" s="19"/>
    </row>
    <row r="26" spans="12:22" ht="15" customHeight="1" x14ac:dyDescent="0.25">
      <c r="L26">
        <v>1</v>
      </c>
      <c r="M26">
        <v>314</v>
      </c>
      <c r="N26" t="str">
        <f>LOOKUP(M26,PlantillaPartidas!$A$2:$B$354)</f>
        <v>Telefonía tradicional</v>
      </c>
      <c r="O26" s="22">
        <v>492000</v>
      </c>
      <c r="P26" s="22">
        <v>492000</v>
      </c>
      <c r="Q26" s="22">
        <v>188399.65</v>
      </c>
      <c r="R26" s="22">
        <v>188399.65</v>
      </c>
      <c r="S26" s="22">
        <v>188399.65</v>
      </c>
      <c r="T26" s="22">
        <v>146561.42000000001</v>
      </c>
      <c r="U26" s="22">
        <v>104059.89</v>
      </c>
      <c r="V26" s="19"/>
    </row>
    <row r="27" spans="12:22" ht="15" customHeight="1" x14ac:dyDescent="0.25">
      <c r="L27">
        <v>1</v>
      </c>
      <c r="M27">
        <v>315</v>
      </c>
      <c r="N27" t="str">
        <f>LOOKUP(M27,PlantillaPartidas!$A$2:$B$354)</f>
        <v>Telefonía celular</v>
      </c>
      <c r="O27" s="22">
        <v>28800</v>
      </c>
      <c r="P27" s="22">
        <v>28800</v>
      </c>
      <c r="Q27" s="22">
        <v>9066.91</v>
      </c>
      <c r="R27" s="22">
        <v>9066.91</v>
      </c>
      <c r="S27" s="22">
        <v>9066.91</v>
      </c>
      <c r="T27" s="22">
        <v>9066.91</v>
      </c>
      <c r="U27" s="22">
        <v>9066.91</v>
      </c>
      <c r="V27" s="19"/>
    </row>
    <row r="28" spans="12:22" ht="15" customHeight="1" x14ac:dyDescent="0.25">
      <c r="L28">
        <v>1</v>
      </c>
      <c r="M28">
        <v>316</v>
      </c>
      <c r="N28" t="str">
        <f>LOOKUP(M28,PlantillaPartidas!$A$2:$B$354)</f>
        <v>Servicios de telecomunicaciones y satélites</v>
      </c>
      <c r="O28" s="22">
        <v>241812</v>
      </c>
      <c r="P28" s="22">
        <v>241812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19"/>
    </row>
    <row r="29" spans="12:22" ht="15" customHeight="1" x14ac:dyDescent="0.25">
      <c r="L29">
        <v>1</v>
      </c>
      <c r="M29">
        <v>317</v>
      </c>
      <c r="N29" t="str">
        <f>LOOKUP(M29,PlantillaPartidas!$A$2:$B$354)</f>
        <v>Servicios de acceso de Internet, redes y procesamiento de información</v>
      </c>
      <c r="O29" s="22">
        <v>229680</v>
      </c>
      <c r="P29" s="22">
        <v>229680</v>
      </c>
      <c r="Q29" s="22">
        <v>226738</v>
      </c>
      <c r="R29" s="22">
        <v>226738</v>
      </c>
      <c r="S29" s="22">
        <v>121494</v>
      </c>
      <c r="T29" s="22">
        <v>121494</v>
      </c>
      <c r="U29" s="22">
        <v>37058</v>
      </c>
      <c r="V29" s="19"/>
    </row>
    <row r="30" spans="12:22" ht="15" customHeight="1" x14ac:dyDescent="0.25">
      <c r="L30">
        <v>1</v>
      </c>
      <c r="M30">
        <v>318</v>
      </c>
      <c r="N30" t="str">
        <f>LOOKUP(M30,PlantillaPartidas!$A$2:$B$354)</f>
        <v>Servicios postales y telegráficos</v>
      </c>
      <c r="O30" s="22">
        <v>56400</v>
      </c>
      <c r="P30" s="22">
        <v>56400</v>
      </c>
      <c r="Q30" s="22">
        <v>20000</v>
      </c>
      <c r="R30" s="22">
        <v>20000</v>
      </c>
      <c r="S30" s="22">
        <v>0</v>
      </c>
      <c r="T30" s="22">
        <v>0</v>
      </c>
      <c r="U30" s="22">
        <v>0</v>
      </c>
      <c r="V30" s="19"/>
    </row>
    <row r="31" spans="12:22" ht="15" customHeight="1" x14ac:dyDescent="0.25">
      <c r="L31">
        <v>1</v>
      </c>
      <c r="M31">
        <v>322</v>
      </c>
      <c r="N31" t="str">
        <f>LOOKUP(M31,PlantillaPartidas!$A$2:$B$354)</f>
        <v>Arrendamiento de edificios</v>
      </c>
      <c r="O31" s="22">
        <v>1932000</v>
      </c>
      <c r="P31" s="22">
        <v>1242000</v>
      </c>
      <c r="Q31" s="22">
        <v>535366.47</v>
      </c>
      <c r="R31" s="22">
        <v>535366.47</v>
      </c>
      <c r="S31" s="22">
        <v>375913.23</v>
      </c>
      <c r="T31" s="22">
        <v>375913.23</v>
      </c>
      <c r="U31" s="22">
        <v>365413.23</v>
      </c>
      <c r="V31" s="19"/>
    </row>
    <row r="32" spans="12:22" ht="15" customHeight="1" x14ac:dyDescent="0.25">
      <c r="L32">
        <v>1</v>
      </c>
      <c r="M32">
        <v>323</v>
      </c>
      <c r="N32" t="str">
        <f>LOOKUP(M32,PlantillaPartidas!$A$2:$B$354)</f>
        <v>Arrendamiento de mobiliario y equipo de administración, educacional y recreativo</v>
      </c>
      <c r="O32" s="22">
        <v>815000</v>
      </c>
      <c r="P32" s="22">
        <v>815000</v>
      </c>
      <c r="Q32" s="22">
        <v>815000</v>
      </c>
      <c r="R32" s="22">
        <v>815000</v>
      </c>
      <c r="S32" s="22">
        <v>46400</v>
      </c>
      <c r="T32" s="22">
        <v>46400</v>
      </c>
      <c r="U32" s="22">
        <v>46400</v>
      </c>
      <c r="V32" s="19"/>
    </row>
    <row r="33" spans="12:22" ht="15" customHeight="1" x14ac:dyDescent="0.25">
      <c r="L33">
        <v>1</v>
      </c>
      <c r="M33">
        <v>324</v>
      </c>
      <c r="N33" t="str">
        <f>LOOKUP(M33,PlantillaPartidas!$A$2:$B$354)</f>
        <v>Arrendamiento de equipo e instrumental médico y de laboratorio</v>
      </c>
      <c r="O33" s="22">
        <v>114659235.94</v>
      </c>
      <c r="P33" s="22">
        <v>95352505.939999998</v>
      </c>
      <c r="Q33" s="22">
        <v>54597478.369999997</v>
      </c>
      <c r="R33" s="22">
        <v>54597478.369999997</v>
      </c>
      <c r="S33" s="22">
        <v>54597478.369999997</v>
      </c>
      <c r="T33" s="22">
        <v>54597478.369999997</v>
      </c>
      <c r="U33" s="22">
        <v>51208928.670000002</v>
      </c>
      <c r="V33" s="19"/>
    </row>
    <row r="34" spans="12:22" ht="15" customHeight="1" x14ac:dyDescent="0.25">
      <c r="L34">
        <v>1</v>
      </c>
      <c r="M34">
        <v>331</v>
      </c>
      <c r="N34" t="str">
        <f>LOOKUP(M34,PlantillaPartidas!$A$2:$B$354)</f>
        <v>Servicios legales, de contabilidad, auditoría y relacionados</v>
      </c>
      <c r="O34" s="22">
        <v>0</v>
      </c>
      <c r="P34" s="22">
        <v>221000</v>
      </c>
      <c r="Q34" s="22">
        <v>221000</v>
      </c>
      <c r="R34" s="22">
        <v>221000</v>
      </c>
      <c r="S34" s="22">
        <v>0</v>
      </c>
      <c r="T34" s="22">
        <v>0</v>
      </c>
      <c r="U34" s="22">
        <v>0</v>
      </c>
      <c r="V34" s="19"/>
    </row>
    <row r="35" spans="12:22" ht="15" customHeight="1" x14ac:dyDescent="0.25">
      <c r="L35">
        <v>1</v>
      </c>
      <c r="M35">
        <v>333</v>
      </c>
      <c r="N35" t="str">
        <f>LOOKUP(M35,PlantillaPartidas!$A$2:$B$354)</f>
        <v>Servicios de consultoría administrativa, procesos, técnica y en tecnologías de la información</v>
      </c>
      <c r="O35" s="22">
        <v>0</v>
      </c>
      <c r="P35" s="22"/>
      <c r="Q35" s="22"/>
      <c r="R35" s="22"/>
      <c r="S35" s="22"/>
      <c r="T35" s="22"/>
      <c r="U35" s="22"/>
      <c r="V35" s="19"/>
    </row>
    <row r="36" spans="12:22" ht="15" customHeight="1" x14ac:dyDescent="0.25">
      <c r="L36">
        <v>1</v>
      </c>
      <c r="M36">
        <v>334</v>
      </c>
      <c r="N36" t="str">
        <f>LOOKUP(M36,PlantillaPartidas!$A$2:$B$354)</f>
        <v>Servicios de capacitación</v>
      </c>
      <c r="O36" s="22">
        <v>11250</v>
      </c>
      <c r="P36" s="22">
        <v>11250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19"/>
    </row>
    <row r="37" spans="12:22" ht="15" customHeight="1" x14ac:dyDescent="0.25">
      <c r="L37">
        <v>1</v>
      </c>
      <c r="M37">
        <v>336</v>
      </c>
      <c r="N37" t="str">
        <f>LOOKUP(M37,PlantillaPartidas!$A$2:$B$354)</f>
        <v>Servicios de apoyo administrativo, traducción, fotocopiado e impresión</v>
      </c>
      <c r="O37" s="22">
        <v>1180650</v>
      </c>
      <c r="P37" s="22">
        <v>930650</v>
      </c>
      <c r="Q37" s="22">
        <v>744546</v>
      </c>
      <c r="R37" s="22">
        <v>744546</v>
      </c>
      <c r="S37" s="22">
        <v>744546</v>
      </c>
      <c r="T37" s="22">
        <v>744546</v>
      </c>
      <c r="U37" s="22">
        <v>744546</v>
      </c>
      <c r="V37" s="19"/>
    </row>
    <row r="38" spans="12:22" ht="15" customHeight="1" x14ac:dyDescent="0.25">
      <c r="L38">
        <v>1</v>
      </c>
      <c r="M38">
        <v>338</v>
      </c>
      <c r="N38" t="str">
        <f>LOOKUP(M38,PlantillaPartidas!$A$2:$B$354)</f>
        <v>Servicios de vigilancia</v>
      </c>
      <c r="O38" s="22">
        <v>6752578.0800000001</v>
      </c>
      <c r="P38" s="22">
        <v>5844578.0800000001</v>
      </c>
      <c r="Q38" s="22">
        <v>4041904</v>
      </c>
      <c r="R38" s="22">
        <v>4041904</v>
      </c>
      <c r="S38" s="22">
        <v>4041904</v>
      </c>
      <c r="T38" s="23">
        <v>4041904</v>
      </c>
      <c r="U38" s="23">
        <v>3329896</v>
      </c>
      <c r="V38" s="19"/>
    </row>
    <row r="39" spans="12:22" ht="15" customHeight="1" x14ac:dyDescent="0.25">
      <c r="L39">
        <v>1</v>
      </c>
      <c r="M39">
        <v>339</v>
      </c>
      <c r="N39" t="str">
        <f>LOOKUP(M39,PlantillaPartidas!$A$2:$B$354)</f>
        <v>Servicios profesionales, científicos y técnicos integrales</v>
      </c>
      <c r="O39" s="22">
        <v>46656578</v>
      </c>
      <c r="P39" s="22">
        <v>73576578</v>
      </c>
      <c r="Q39" s="22">
        <v>47932174.519999996</v>
      </c>
      <c r="R39" s="22">
        <v>47932174.519999996</v>
      </c>
      <c r="S39" s="22">
        <v>47932174.519999996</v>
      </c>
      <c r="T39" s="22">
        <v>47932174.519999996</v>
      </c>
      <c r="U39" s="22">
        <v>47932174.519999996</v>
      </c>
      <c r="V39" s="19"/>
    </row>
    <row r="40" spans="12:22" ht="15" customHeight="1" x14ac:dyDescent="0.25">
      <c r="L40">
        <v>1</v>
      </c>
      <c r="M40">
        <v>345</v>
      </c>
      <c r="N40" t="str">
        <f>LOOKUP(M40,PlantillaPartidas!$A$2:$B$354)</f>
        <v>Seguro de bienes patrimoniales</v>
      </c>
      <c r="O40" s="22">
        <v>200200</v>
      </c>
      <c r="P40" s="22">
        <v>200200</v>
      </c>
      <c r="Q40" s="22">
        <v>161029.91</v>
      </c>
      <c r="R40" s="22">
        <v>161029.91</v>
      </c>
      <c r="S40" s="22">
        <v>161029.91</v>
      </c>
      <c r="T40" s="22">
        <v>161029.91</v>
      </c>
      <c r="U40" s="22">
        <v>161029.91</v>
      </c>
      <c r="V40" s="19"/>
    </row>
    <row r="41" spans="12:22" ht="15" customHeight="1" x14ac:dyDescent="0.25">
      <c r="L41">
        <v>1</v>
      </c>
      <c r="M41">
        <v>351</v>
      </c>
      <c r="N41" t="str">
        <f>LOOKUP(M41,PlantillaPartidas!$A$2:$B$354)</f>
        <v>Conservación y mantenimiento menor de inmuebles</v>
      </c>
      <c r="O41" s="22">
        <v>0</v>
      </c>
      <c r="P41" s="22"/>
      <c r="Q41" s="22"/>
      <c r="R41" s="22"/>
      <c r="S41" s="22"/>
      <c r="T41" s="22"/>
      <c r="U41" s="22"/>
      <c r="V41" s="19"/>
    </row>
    <row r="42" spans="12:22" ht="15" customHeight="1" x14ac:dyDescent="0.25">
      <c r="L42">
        <v>1</v>
      </c>
      <c r="M42">
        <v>352</v>
      </c>
      <c r="N42" t="str">
        <f>LOOKUP(M42,PlantillaPartidas!$A$2:$B$354)</f>
        <v>Instalación, reparación y mantenimiento de mobiliario y equipo de administración, educacional y recreativo</v>
      </c>
      <c r="O42" s="22">
        <v>52200</v>
      </c>
      <c r="P42" s="22">
        <v>52200</v>
      </c>
      <c r="Q42" s="22">
        <v>52200</v>
      </c>
      <c r="R42" s="22">
        <v>52200</v>
      </c>
      <c r="S42" s="22">
        <v>0</v>
      </c>
      <c r="T42" s="22">
        <v>0</v>
      </c>
      <c r="U42" s="22">
        <v>0</v>
      </c>
      <c r="V42" s="19"/>
    </row>
    <row r="43" spans="12:22" ht="15" customHeight="1" x14ac:dyDescent="0.25">
      <c r="L43">
        <v>1</v>
      </c>
      <c r="M43">
        <v>354</v>
      </c>
      <c r="N43" t="str">
        <f>LOOKUP(M43,PlantillaPartidas!$A$2:$B$354)</f>
        <v>Instalación, reparación y mantenimiento de equipo e instrumental médico y de laboratorio</v>
      </c>
      <c r="O43" s="22"/>
      <c r="P43" s="22">
        <v>755700</v>
      </c>
      <c r="Q43" s="22">
        <v>388200</v>
      </c>
      <c r="R43" s="22">
        <v>388200</v>
      </c>
      <c r="S43" s="22">
        <v>0</v>
      </c>
      <c r="T43" s="22">
        <v>0</v>
      </c>
      <c r="U43" s="22">
        <v>0</v>
      </c>
      <c r="V43" s="19"/>
    </row>
    <row r="44" spans="12:22" ht="15" customHeight="1" x14ac:dyDescent="0.25">
      <c r="L44">
        <v>1</v>
      </c>
      <c r="M44">
        <v>355</v>
      </c>
      <c r="N44" t="str">
        <f>LOOKUP(M44,PlantillaPartidas!$A$2:$B$354)</f>
        <v>Reparación y mantenimiento de equipo de transporte</v>
      </c>
      <c r="O44" s="22">
        <v>549760</v>
      </c>
      <c r="P44" s="22">
        <v>549760</v>
      </c>
      <c r="Q44" s="22">
        <v>267809.43</v>
      </c>
      <c r="R44" s="22">
        <v>267809.43</v>
      </c>
      <c r="S44" s="22">
        <v>160386.93</v>
      </c>
      <c r="T44" s="22">
        <v>160386.93</v>
      </c>
      <c r="U44" s="22">
        <v>136896.93</v>
      </c>
      <c r="V44" s="19"/>
    </row>
    <row r="45" spans="12:22" ht="15" customHeight="1" x14ac:dyDescent="0.25">
      <c r="L45">
        <v>1</v>
      </c>
      <c r="M45">
        <v>357</v>
      </c>
      <c r="N45" t="str">
        <f>LOOKUP(M45,PlantillaPartidas!$A$2:$B$354)</f>
        <v>Instalación, reparación y mantenimiento de maquinaria, otros equipos y herramienta</v>
      </c>
      <c r="O45" s="22">
        <v>800000</v>
      </c>
      <c r="P45" s="22">
        <v>800000</v>
      </c>
      <c r="Q45" s="22">
        <v>800000</v>
      </c>
      <c r="R45" s="22">
        <v>800000</v>
      </c>
      <c r="S45" s="22">
        <v>0</v>
      </c>
      <c r="T45" s="22">
        <v>0</v>
      </c>
      <c r="U45" s="22">
        <v>0</v>
      </c>
      <c r="V45" s="19"/>
    </row>
    <row r="46" spans="12:22" ht="15" customHeight="1" x14ac:dyDescent="0.25">
      <c r="L46">
        <v>1</v>
      </c>
      <c r="M46">
        <v>358</v>
      </c>
      <c r="N46" t="str">
        <f>LOOKUP(M46,PlantillaPartidas!$A$2:$B$354)</f>
        <v>Servicios de limpieza y manejo de desechos</v>
      </c>
      <c r="O46" s="22">
        <v>120000</v>
      </c>
      <c r="P46" s="22">
        <v>14263422</v>
      </c>
      <c r="Q46" s="22">
        <v>9450581.3699999992</v>
      </c>
      <c r="R46" s="22">
        <v>9450581.3699999992</v>
      </c>
      <c r="S46" s="22">
        <v>9450581.3699999992</v>
      </c>
      <c r="T46" s="22">
        <v>9450581.3699999992</v>
      </c>
      <c r="U46" s="22">
        <v>7222230.0899999999</v>
      </c>
      <c r="V46" s="19"/>
    </row>
    <row r="47" spans="12:22" ht="15" customHeight="1" x14ac:dyDescent="0.25">
      <c r="L47">
        <v>1</v>
      </c>
      <c r="M47">
        <v>359</v>
      </c>
      <c r="N47" t="str">
        <f>LOOKUP(M47,PlantillaPartidas!$A$2:$B$354)</f>
        <v>Servicios de jardinería y fumigación</v>
      </c>
      <c r="O47" s="22">
        <v>38000</v>
      </c>
      <c r="P47" s="22">
        <v>38000</v>
      </c>
      <c r="Q47" s="22">
        <v>38000</v>
      </c>
      <c r="R47" s="22">
        <v>38000</v>
      </c>
      <c r="S47" s="22">
        <v>0</v>
      </c>
      <c r="T47" s="22">
        <v>0</v>
      </c>
      <c r="U47" s="22">
        <v>0</v>
      </c>
      <c r="V47" s="19"/>
    </row>
    <row r="48" spans="12:22" ht="15" customHeight="1" x14ac:dyDescent="0.25">
      <c r="L48">
        <v>1</v>
      </c>
      <c r="M48">
        <v>361</v>
      </c>
      <c r="N48" t="str">
        <f>LOOKUP(M48,PlantillaPartidas!$A$2:$B$354)</f>
        <v>Difusión por radio, televisión y otros medios de mensajes sobre programas y actividades gubernamentales</v>
      </c>
      <c r="O48" s="22">
        <v>1540570.34</v>
      </c>
      <c r="P48" s="22">
        <v>1132450.3400000001</v>
      </c>
      <c r="Q48" s="22">
        <v>1131977.6000000001</v>
      </c>
      <c r="R48" s="22">
        <v>1131977.6000000001</v>
      </c>
      <c r="S48" s="22">
        <v>651417.59999999998</v>
      </c>
      <c r="T48" s="22">
        <v>651417.59999999998</v>
      </c>
      <c r="U48" s="22">
        <v>507897.59999999998</v>
      </c>
      <c r="V48" s="19"/>
    </row>
    <row r="49" spans="12:22" ht="15" customHeight="1" x14ac:dyDescent="0.25">
      <c r="L49">
        <v>1</v>
      </c>
      <c r="M49">
        <v>371</v>
      </c>
      <c r="N49" t="str">
        <f>LOOKUP(M49,PlantillaPartidas!$A$2:$B$354)</f>
        <v>Pasajes aéreos</v>
      </c>
      <c r="O49" s="24">
        <v>440000</v>
      </c>
      <c r="P49" s="22">
        <v>440000</v>
      </c>
      <c r="Q49" s="24">
        <v>320630.37</v>
      </c>
      <c r="R49" s="24">
        <v>320630.37</v>
      </c>
      <c r="S49" s="22">
        <v>320610.37</v>
      </c>
      <c r="T49" s="22">
        <v>320610.37</v>
      </c>
      <c r="U49" s="22">
        <v>320610.37</v>
      </c>
      <c r="V49" s="19"/>
    </row>
    <row r="50" spans="12:22" ht="15" customHeight="1" x14ac:dyDescent="0.25">
      <c r="L50">
        <v>1</v>
      </c>
      <c r="M50">
        <v>372</v>
      </c>
      <c r="N50" t="str">
        <f>LOOKUP(M50,PlantillaPartidas!$A$2:$B$354)</f>
        <v>Pasajes terrestres</v>
      </c>
      <c r="O50" s="24">
        <v>11972</v>
      </c>
      <c r="P50" s="22">
        <v>11972</v>
      </c>
      <c r="Q50" s="24">
        <v>11680</v>
      </c>
      <c r="R50" s="24">
        <v>11680</v>
      </c>
      <c r="S50" s="22">
        <v>11166</v>
      </c>
      <c r="T50" s="22">
        <v>11166</v>
      </c>
      <c r="U50" s="22">
        <v>11166</v>
      </c>
      <c r="V50" s="19"/>
    </row>
    <row r="51" spans="12:22" ht="15" customHeight="1" x14ac:dyDescent="0.25">
      <c r="L51">
        <v>1</v>
      </c>
      <c r="M51">
        <v>375</v>
      </c>
      <c r="N51" t="str">
        <f>LOOKUP(M51,PlantillaPartidas!$A$2:$B$354)</f>
        <v>Viáticos en el país</v>
      </c>
      <c r="O51" s="24">
        <v>4808800</v>
      </c>
      <c r="P51" s="22">
        <v>4808800</v>
      </c>
      <c r="Q51" s="24">
        <v>2832696.6799999997</v>
      </c>
      <c r="R51" s="24">
        <v>2832696.6799999997</v>
      </c>
      <c r="S51" s="24">
        <v>1789348.67</v>
      </c>
      <c r="T51" s="24">
        <v>1788236.67</v>
      </c>
      <c r="U51" s="24">
        <v>1719766.89</v>
      </c>
      <c r="V51" s="19"/>
    </row>
    <row r="52" spans="12:22" ht="14.25" customHeight="1" x14ac:dyDescent="0.25">
      <c r="L52">
        <v>1</v>
      </c>
      <c r="M52">
        <v>379</v>
      </c>
      <c r="N52" t="str">
        <f>LOOKUP(M52,PlantillaPartidas!$A$2:$B$354)</f>
        <v>Otros servicios de traslado y hospedaje</v>
      </c>
      <c r="O52" s="24">
        <v>4681773.55</v>
      </c>
      <c r="P52" s="22">
        <v>4681773.55</v>
      </c>
      <c r="Q52" s="24">
        <v>3304400</v>
      </c>
      <c r="R52" s="24">
        <v>3304400</v>
      </c>
      <c r="S52" s="22">
        <v>2347950</v>
      </c>
      <c r="T52" s="22">
        <v>2347950</v>
      </c>
      <c r="U52" s="22">
        <v>2347950</v>
      </c>
      <c r="V52" s="19"/>
    </row>
    <row r="53" spans="12:22" ht="15" customHeight="1" x14ac:dyDescent="0.25">
      <c r="L53">
        <v>1</v>
      </c>
      <c r="M53">
        <v>383</v>
      </c>
      <c r="N53" t="str">
        <f>LOOKUP(M53,PlantillaPartidas!$A$2:$B$354)</f>
        <v>Congresos y convenciones</v>
      </c>
      <c r="O53" s="24">
        <v>810000</v>
      </c>
      <c r="P53" s="22">
        <v>810000</v>
      </c>
      <c r="Q53" s="24">
        <v>0</v>
      </c>
      <c r="R53" s="24">
        <v>0</v>
      </c>
      <c r="S53" s="22">
        <v>0</v>
      </c>
      <c r="T53" s="22">
        <v>0</v>
      </c>
      <c r="U53" s="22">
        <v>0</v>
      </c>
      <c r="V53" s="19"/>
    </row>
    <row r="54" spans="12:22" ht="15" customHeight="1" x14ac:dyDescent="0.25">
      <c r="L54">
        <v>1</v>
      </c>
      <c r="M54">
        <v>392</v>
      </c>
      <c r="N54" t="str">
        <f>LOOKUP(M54,PlantillaPartidas!$A$2:$B$354)</f>
        <v>Impuestos y derechos</v>
      </c>
      <c r="O54" s="24">
        <v>218450</v>
      </c>
      <c r="P54" s="22">
        <v>218450</v>
      </c>
      <c r="Q54" s="24">
        <v>0</v>
      </c>
      <c r="R54" s="24">
        <v>0</v>
      </c>
      <c r="S54" s="22">
        <v>0</v>
      </c>
      <c r="T54" s="22">
        <v>0</v>
      </c>
      <c r="U54" s="22">
        <v>0</v>
      </c>
      <c r="V54" s="19"/>
    </row>
    <row r="55" spans="12:22" ht="15" customHeight="1" x14ac:dyDescent="0.25">
      <c r="L55">
        <v>1</v>
      </c>
      <c r="M55">
        <v>441</v>
      </c>
      <c r="N55" t="str">
        <f>LOOKUP(M55,PlantillaPartidas!$A$2:$B$354)</f>
        <v>Ayudas sociales a personas</v>
      </c>
      <c r="O55" s="24">
        <v>24991683.300000001</v>
      </c>
      <c r="P55" s="22">
        <v>25015305.809999999</v>
      </c>
      <c r="Q55" s="24">
        <v>18257900</v>
      </c>
      <c r="R55" s="24">
        <v>18257900</v>
      </c>
      <c r="S55" s="22">
        <v>18257900</v>
      </c>
      <c r="T55" s="22">
        <v>18257900</v>
      </c>
      <c r="U55" s="22">
        <v>18257900</v>
      </c>
      <c r="V55" s="19"/>
    </row>
    <row r="56" spans="12:22" ht="15" customHeight="1" x14ac:dyDescent="0.25">
      <c r="L56">
        <v>2</v>
      </c>
      <c r="M56">
        <v>511</v>
      </c>
      <c r="N56" t="str">
        <f>LOOKUP(M56,PlantillaPartidas!$A$2:$B$354)</f>
        <v>Muebles de oficina y estantería</v>
      </c>
      <c r="O56" s="24">
        <v>600000</v>
      </c>
      <c r="P56" s="22">
        <v>600000</v>
      </c>
      <c r="Q56" s="24">
        <v>598194.55000000005</v>
      </c>
      <c r="R56" s="24">
        <v>598194.55000000005</v>
      </c>
      <c r="S56" s="22">
        <v>598194.55000000005</v>
      </c>
      <c r="T56" s="22">
        <v>598194.55000000005</v>
      </c>
      <c r="U56" s="22">
        <v>598194.55000000005</v>
      </c>
      <c r="V56" s="19"/>
    </row>
    <row r="57" spans="12:22" ht="15" customHeight="1" x14ac:dyDescent="0.25">
      <c r="L57">
        <v>2</v>
      </c>
      <c r="M57">
        <v>515</v>
      </c>
      <c r="N57" t="str">
        <f>LOOKUP(M57,PlantillaPartidas!$A$2:$B$354)</f>
        <v>Equipo de cómputo y de tecnologías de la información</v>
      </c>
      <c r="O57" s="24">
        <v>85000</v>
      </c>
      <c r="P57" s="22">
        <v>85000</v>
      </c>
      <c r="Q57" s="24">
        <v>85000</v>
      </c>
      <c r="R57" s="24">
        <v>85000</v>
      </c>
      <c r="S57" s="22">
        <v>84738</v>
      </c>
      <c r="T57" s="22">
        <v>84738</v>
      </c>
      <c r="U57" s="22">
        <v>84738</v>
      </c>
      <c r="V57" s="19"/>
    </row>
    <row r="58" spans="12:22" ht="15" customHeight="1" x14ac:dyDescent="0.25">
      <c r="L58">
        <v>2</v>
      </c>
      <c r="M58">
        <v>519</v>
      </c>
      <c r="N58" t="str">
        <f>LOOKUP(M58,PlantillaPartidas!$A$2:$B$354)</f>
        <v>Otros mobiliarios y equipos de administración</v>
      </c>
      <c r="O58" s="24">
        <v>0</v>
      </c>
      <c r="P58" s="22"/>
      <c r="Q58" s="24"/>
      <c r="R58" s="24"/>
      <c r="S58" s="22"/>
      <c r="T58" s="22"/>
      <c r="U58" s="22"/>
      <c r="V58" s="19"/>
    </row>
    <row r="59" spans="12:22" ht="15" customHeight="1" x14ac:dyDescent="0.25">
      <c r="L59">
        <v>2</v>
      </c>
      <c r="M59">
        <v>531</v>
      </c>
      <c r="N59" t="str">
        <f>LOOKUP(M59,PlantillaPartidas!$A$2:$B$354)</f>
        <v>Equipo médico y de laboratorio</v>
      </c>
      <c r="O59" s="24">
        <v>16077.6</v>
      </c>
      <c r="P59" s="22">
        <v>416077.6</v>
      </c>
      <c r="Q59" s="24">
        <v>0</v>
      </c>
      <c r="R59" s="24">
        <v>0</v>
      </c>
      <c r="S59" s="22">
        <v>0</v>
      </c>
      <c r="T59" s="22">
        <v>0</v>
      </c>
      <c r="U59" s="22">
        <v>0</v>
      </c>
      <c r="V59" s="19"/>
    </row>
    <row r="60" spans="12:22" ht="15" customHeight="1" x14ac:dyDescent="0.25">
      <c r="L60">
        <v>2</v>
      </c>
      <c r="M60">
        <v>532</v>
      </c>
      <c r="N60" t="str">
        <f>LOOKUP(M60,PlantillaPartidas!$A$2:$B$354)</f>
        <v>Instrumental médico y de laboratorio</v>
      </c>
      <c r="O60" s="24">
        <v>416070</v>
      </c>
      <c r="P60" s="22">
        <v>504870</v>
      </c>
      <c r="Q60" s="24">
        <v>0</v>
      </c>
      <c r="R60" s="24">
        <v>0</v>
      </c>
      <c r="S60" s="22">
        <v>0</v>
      </c>
      <c r="T60" s="22">
        <v>0</v>
      </c>
      <c r="U60" s="22">
        <v>0</v>
      </c>
      <c r="V60" s="19"/>
    </row>
    <row r="61" spans="12:22" ht="15" customHeight="1" x14ac:dyDescent="0.25">
      <c r="L61">
        <v>2</v>
      </c>
      <c r="M61">
        <v>565</v>
      </c>
      <c r="N61" t="str">
        <f>LOOKUP(M61,PlantillaPartidas!$A$2:$B$354)</f>
        <v>Equipo de comunicación y telecomunicación</v>
      </c>
      <c r="O61" s="24">
        <v>0</v>
      </c>
      <c r="P61" s="22"/>
      <c r="Q61" s="24"/>
      <c r="R61" s="24"/>
      <c r="S61" s="22"/>
      <c r="T61" s="22"/>
      <c r="U61" s="22"/>
      <c r="V61" s="19"/>
    </row>
    <row r="62" spans="12:22" ht="15" customHeight="1" x14ac:dyDescent="0.25">
      <c r="L62">
        <v>2</v>
      </c>
      <c r="M62">
        <v>566</v>
      </c>
      <c r="N62" t="str">
        <f>LOOKUP(M62,PlantillaPartidas!$A$2:$B$354)</f>
        <v>Equipos de generación eléctrica, aparatos y accesorios eléctricos</v>
      </c>
      <c r="O62" s="24">
        <v>10000</v>
      </c>
      <c r="P62" s="22">
        <v>10000</v>
      </c>
      <c r="Q62" s="24">
        <v>9674.4</v>
      </c>
      <c r="R62" s="24">
        <v>9674.4</v>
      </c>
      <c r="S62" s="22">
        <v>9674.4</v>
      </c>
      <c r="T62" s="22">
        <v>9674.4</v>
      </c>
      <c r="U62" s="22">
        <v>9674.4</v>
      </c>
      <c r="V62" s="19"/>
    </row>
    <row r="63" spans="12:22" ht="15" customHeight="1" x14ac:dyDescent="0.25">
      <c r="O63" s="25"/>
      <c r="P63" s="25"/>
      <c r="Q63" s="25"/>
      <c r="R63" s="25"/>
      <c r="S63" s="25"/>
      <c r="T63" s="25"/>
      <c r="U63" s="25"/>
      <c r="V63" s="19"/>
    </row>
    <row r="64" spans="12:22" ht="15" customHeight="1" x14ac:dyDescent="0.25">
      <c r="O64" s="25">
        <f t="shared" ref="O64:U64" si="0">SUM(O5:O62)</f>
        <v>799999999.99999988</v>
      </c>
      <c r="P64" s="25">
        <f t="shared" si="0"/>
        <v>775000000.00000012</v>
      </c>
      <c r="Q64" s="25">
        <f t="shared" si="0"/>
        <v>544641850.09000003</v>
      </c>
      <c r="R64" s="25">
        <f t="shared" si="0"/>
        <v>544641850.09000003</v>
      </c>
      <c r="S64" s="25">
        <f t="shared" si="0"/>
        <v>505955520.51000011</v>
      </c>
      <c r="T64" s="25">
        <f t="shared" si="0"/>
        <v>505847742.28000015</v>
      </c>
      <c r="U64" s="25">
        <f t="shared" si="0"/>
        <v>498017196.98999995</v>
      </c>
    </row>
    <row r="65" spans="16:21" ht="15" customHeight="1" x14ac:dyDescent="0.25">
      <c r="Q65" s="20"/>
      <c r="R65" s="20"/>
      <c r="S65" s="20"/>
      <c r="T65" s="20"/>
      <c r="U65" s="20"/>
    </row>
    <row r="66" spans="16:21" ht="15" customHeight="1" x14ac:dyDescent="0.25">
      <c r="Q66" s="20"/>
    </row>
    <row r="68" spans="16:21" ht="15" customHeight="1" x14ac:dyDescent="0.25">
      <c r="P68" s="1"/>
      <c r="R68" s="1"/>
      <c r="S68" s="1"/>
      <c r="T68" s="1"/>
      <c r="U68" s="1"/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58" fitToHeight="1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2016</vt:lpstr>
      <vt:lpstr>PlantillaGastos</vt:lpstr>
      <vt:lpstr>PlantillaPartidas</vt:lpstr>
      <vt:lpstr>Entidad</vt:lpstr>
      <vt:lpstr>'2016'!Área_de_impresión</vt:lpstr>
      <vt:lpstr>comboGasto</vt:lpstr>
      <vt:lpstr>comboPartida</vt:lpstr>
      <vt:lpstr>'2016'!Títulos_a_imprimir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2016-07-13T21:18:07Z</cp:lastPrinted>
  <dcterms:created xsi:type="dcterms:W3CDTF">2013-05-23T22:01:54Z</dcterms:created>
  <dcterms:modified xsi:type="dcterms:W3CDTF">2018-12-14T22:03:46Z</dcterms:modified>
</cp:coreProperties>
</file>