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Pictures\Archivos Pagina Transparencia\A\Nueva carpeta\II. MARCO PROGRAMATICO PRESUPUESTAL\"/>
    </mc:Choice>
  </mc:AlternateContent>
  <bookViews>
    <workbookView xWindow="0" yWindow="0" windowWidth="20490" windowHeight="7365" firstSheet="3" activeTab="3"/>
  </bookViews>
  <sheets>
    <sheet name="PRIMER TRIMESTRE" sheetId="7" state="hidden" r:id="rId1"/>
    <sheet name="SEGUNDO TRIMESTRE" sheetId="8" state="hidden" r:id="rId2"/>
    <sheet name="TERCER TRIMESTRE" sheetId="11" state="hidden" r:id="rId3"/>
    <sheet name="CUARTO TRIMESTRE" sheetId="12" r:id="rId4"/>
  </sheets>
  <definedNames>
    <definedName name="_xlnm.Print_Titles" localSheetId="0">'PRIMER TRIMESTRE'!$1:$3</definedName>
    <definedName name="_xlnm.Print_Titles" localSheetId="1">'SEGUNDO TRIMESTRE'!$1:$3</definedName>
    <definedName name="_xlnm.Print_Titles" localSheetId="2">'TERCER TRIMESTRE'!$1:$3</definedName>
  </definedNames>
  <calcPr calcId="152511"/>
</workbook>
</file>

<file path=xl/calcChain.xml><?xml version="1.0" encoding="utf-8"?>
<calcChain xmlns="http://schemas.openxmlformats.org/spreadsheetml/2006/main">
  <c r="G6" i="11" l="1"/>
  <c r="D22" i="12"/>
  <c r="C22" i="12"/>
  <c r="G23" i="11" l="1"/>
  <c r="G24" i="11"/>
  <c r="G26" i="11"/>
  <c r="G28" i="11"/>
  <c r="G30" i="11"/>
  <c r="G31" i="11"/>
  <c r="G32" i="11"/>
  <c r="G33" i="11"/>
  <c r="G34" i="11"/>
  <c r="G37" i="11"/>
  <c r="G38" i="11"/>
  <c r="G39" i="11"/>
  <c r="G40" i="11"/>
  <c r="G41" i="11"/>
  <c r="G46" i="11"/>
  <c r="G47" i="11"/>
  <c r="G51" i="11"/>
  <c r="G56" i="11"/>
  <c r="G57" i="11"/>
  <c r="G59" i="11"/>
  <c r="G61" i="11"/>
  <c r="G62" i="11"/>
  <c r="G63" i="11"/>
  <c r="G65" i="11"/>
  <c r="G66" i="11"/>
  <c r="G67" i="11"/>
  <c r="G69" i="11"/>
  <c r="G71" i="11"/>
  <c r="G72" i="11"/>
  <c r="G73" i="11"/>
  <c r="G74" i="11"/>
  <c r="G75" i="11"/>
  <c r="G22" i="11"/>
  <c r="G7" i="11"/>
  <c r="G8" i="11"/>
  <c r="G9" i="11"/>
  <c r="G10" i="11"/>
  <c r="G12" i="11"/>
  <c r="G13" i="11"/>
  <c r="G14" i="11"/>
  <c r="G15" i="11"/>
  <c r="G16" i="11"/>
  <c r="G17" i="11"/>
  <c r="G18" i="11"/>
  <c r="F23" i="11"/>
  <c r="F24" i="11"/>
  <c r="F25" i="11"/>
  <c r="F26" i="11"/>
  <c r="F28" i="11"/>
  <c r="F30" i="11"/>
  <c r="F31" i="11"/>
  <c r="F32" i="11"/>
  <c r="F33" i="11"/>
  <c r="F34" i="11"/>
  <c r="F35" i="11"/>
  <c r="F37" i="11"/>
  <c r="F38" i="11"/>
  <c r="F39" i="11"/>
  <c r="F40" i="11"/>
  <c r="F41" i="11"/>
  <c r="F46" i="11"/>
  <c r="F47" i="11"/>
  <c r="F49" i="11"/>
  <c r="F51" i="11"/>
  <c r="F52" i="11"/>
  <c r="F54" i="11"/>
  <c r="F56" i="11"/>
  <c r="F57" i="11"/>
  <c r="F59" i="11"/>
  <c r="F61" i="11"/>
  <c r="F62" i="11"/>
  <c r="F63" i="11"/>
  <c r="F65" i="11"/>
  <c r="F66" i="11"/>
  <c r="F67" i="11"/>
  <c r="F69" i="11"/>
  <c r="F71" i="11"/>
  <c r="F72" i="11"/>
  <c r="F73" i="11"/>
  <c r="F74" i="11"/>
  <c r="F75" i="11"/>
  <c r="F22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6" i="11"/>
  <c r="D76" i="11"/>
  <c r="E76" i="11"/>
  <c r="C76" i="11"/>
  <c r="D70" i="11"/>
  <c r="E70" i="11"/>
  <c r="C70" i="11"/>
  <c r="D68" i="11"/>
  <c r="E68" i="11"/>
  <c r="C68" i="11"/>
  <c r="D64" i="11"/>
  <c r="E64" i="11"/>
  <c r="C64" i="11"/>
  <c r="D60" i="11"/>
  <c r="E60" i="11"/>
  <c r="C60" i="11"/>
  <c r="D58" i="11"/>
  <c r="E58" i="11"/>
  <c r="C58" i="11"/>
  <c r="D55" i="11"/>
  <c r="E55" i="11"/>
  <c r="C55" i="11"/>
  <c r="D53" i="11"/>
  <c r="E53" i="11"/>
  <c r="C53" i="11"/>
  <c r="D50" i="11"/>
  <c r="E50" i="11"/>
  <c r="C50" i="11"/>
  <c r="D48" i="11"/>
  <c r="E48" i="11"/>
  <c r="C48" i="11"/>
  <c r="D42" i="11"/>
  <c r="E42" i="11"/>
  <c r="C42" i="11"/>
  <c r="D36" i="11"/>
  <c r="E36" i="11"/>
  <c r="C36" i="11"/>
  <c r="D29" i="11"/>
  <c r="E29" i="11"/>
  <c r="C29" i="11"/>
  <c r="D27" i="11"/>
  <c r="E27" i="11"/>
  <c r="C27" i="11"/>
  <c r="E19" i="11"/>
  <c r="D19" i="11"/>
  <c r="C19" i="11"/>
  <c r="G29" i="11" l="1"/>
  <c r="F36" i="11"/>
  <c r="G42" i="11"/>
  <c r="F53" i="11"/>
  <c r="G60" i="11"/>
  <c r="G68" i="11"/>
  <c r="G76" i="11"/>
  <c r="F19" i="11"/>
  <c r="G19" i="11"/>
  <c r="G27" i="11"/>
  <c r="F29" i="11"/>
  <c r="G36" i="11"/>
  <c r="F42" i="11"/>
  <c r="G48" i="11"/>
  <c r="F50" i="11"/>
  <c r="G53" i="11"/>
  <c r="F55" i="11"/>
  <c r="G58" i="11"/>
  <c r="F60" i="11"/>
  <c r="G64" i="11"/>
  <c r="F68" i="11"/>
  <c r="G70" i="11"/>
  <c r="F76" i="11"/>
  <c r="F70" i="11"/>
  <c r="F64" i="11"/>
  <c r="F58" i="11"/>
  <c r="F48" i="11"/>
  <c r="F27" i="11"/>
  <c r="F16" i="7"/>
  <c r="F17" i="7"/>
  <c r="F18" i="7"/>
  <c r="F19" i="7"/>
  <c r="F21" i="7"/>
  <c r="F23" i="7"/>
  <c r="F24" i="7"/>
  <c r="F25" i="7"/>
  <c r="F26" i="7"/>
  <c r="F27" i="7"/>
  <c r="F28" i="7"/>
  <c r="F30" i="7"/>
  <c r="F32" i="7"/>
  <c r="F33" i="7"/>
  <c r="F34" i="7"/>
  <c r="F36" i="7"/>
  <c r="F37" i="7"/>
  <c r="F38" i="7"/>
  <c r="F39" i="7"/>
  <c r="F40" i="7"/>
  <c r="F15" i="7"/>
  <c r="F7" i="7"/>
  <c r="F8" i="7"/>
  <c r="F9" i="7"/>
  <c r="F10" i="7"/>
  <c r="F11" i="7"/>
  <c r="F6" i="7"/>
  <c r="F12" i="7" s="1"/>
  <c r="F28" i="8"/>
  <c r="F30" i="8"/>
  <c r="F31" i="8"/>
  <c r="F32" i="8"/>
  <c r="F33" i="8"/>
  <c r="F34" i="8"/>
  <c r="F35" i="8"/>
  <c r="F37" i="8"/>
  <c r="F38" i="8"/>
  <c r="F39" i="8"/>
  <c r="F40" i="8"/>
  <c r="F41" i="8"/>
  <c r="F43" i="8"/>
  <c r="F44" i="8"/>
  <c r="F46" i="8"/>
  <c r="F48" i="8"/>
  <c r="F50" i="8"/>
  <c r="F51" i="8"/>
  <c r="F53" i="8"/>
  <c r="F55" i="8"/>
  <c r="F56" i="8"/>
  <c r="F57" i="8"/>
  <c r="F59" i="8"/>
  <c r="F60" i="8"/>
  <c r="F61" i="8"/>
  <c r="F63" i="8"/>
  <c r="F65" i="8"/>
  <c r="F66" i="8"/>
  <c r="F67" i="8"/>
  <c r="F68" i="8"/>
  <c r="F69" i="8"/>
  <c r="F23" i="8"/>
  <c r="F24" i="8"/>
  <c r="F25" i="8"/>
  <c r="F26" i="8"/>
  <c r="F22" i="8"/>
  <c r="G47" i="8" l="1"/>
  <c r="G35" i="8"/>
  <c r="G37" i="8"/>
  <c r="G38" i="8"/>
  <c r="G39" i="8"/>
  <c r="G40" i="8"/>
  <c r="G41" i="8"/>
  <c r="G43" i="8"/>
  <c r="G44" i="8"/>
  <c r="G48" i="8"/>
  <c r="G50" i="8"/>
  <c r="G51" i="8"/>
  <c r="G53" i="8"/>
  <c r="G54" i="8"/>
  <c r="G56" i="8"/>
  <c r="G57" i="8"/>
  <c r="G59" i="8"/>
  <c r="G60" i="8"/>
  <c r="G61" i="8"/>
  <c r="G63" i="8"/>
  <c r="G65" i="8"/>
  <c r="G66" i="8"/>
  <c r="G67" i="8"/>
  <c r="G68" i="8"/>
  <c r="G69" i="8"/>
  <c r="G23" i="8"/>
  <c r="G24" i="8"/>
  <c r="G26" i="8"/>
  <c r="G27" i="8"/>
  <c r="G28" i="8"/>
  <c r="G30" i="8"/>
  <c r="G31" i="8"/>
  <c r="G32" i="8"/>
  <c r="G33" i="8"/>
  <c r="G34" i="8"/>
  <c r="G22" i="8"/>
  <c r="G7" i="8"/>
  <c r="G8" i="8"/>
  <c r="G9" i="8"/>
  <c r="G10" i="8"/>
  <c r="G12" i="8"/>
  <c r="G13" i="8"/>
  <c r="G14" i="8"/>
  <c r="G15" i="8"/>
  <c r="G16" i="8"/>
  <c r="G17" i="8"/>
  <c r="G18" i="8"/>
  <c r="G6" i="8"/>
  <c r="D70" i="8"/>
  <c r="E70" i="8"/>
  <c r="C70" i="8"/>
  <c r="D64" i="8"/>
  <c r="F64" i="8" s="1"/>
  <c r="E64" i="8"/>
  <c r="G64" i="8" s="1"/>
  <c r="C64" i="8"/>
  <c r="D62" i="8"/>
  <c r="F62" i="8" s="1"/>
  <c r="E62" i="8"/>
  <c r="G62" i="8" s="1"/>
  <c r="C62" i="8"/>
  <c r="D58" i="8"/>
  <c r="E58" i="8"/>
  <c r="G58" i="8" s="1"/>
  <c r="C58" i="8"/>
  <c r="D54" i="8"/>
  <c r="E54" i="8"/>
  <c r="C54" i="8"/>
  <c r="D52" i="8"/>
  <c r="F52" i="8" s="1"/>
  <c r="E52" i="8"/>
  <c r="G52" i="8" s="1"/>
  <c r="C52" i="8"/>
  <c r="D49" i="8"/>
  <c r="F49" i="8" s="1"/>
  <c r="E49" i="8"/>
  <c r="G49" i="8" s="1"/>
  <c r="C49" i="8"/>
  <c r="D47" i="8"/>
  <c r="E47" i="8"/>
  <c r="C47" i="8"/>
  <c r="D45" i="8"/>
  <c r="E45" i="8"/>
  <c r="G45" i="8" s="1"/>
  <c r="C45" i="8"/>
  <c r="E42" i="8"/>
  <c r="G42" i="8" s="1"/>
  <c r="D42" i="8"/>
  <c r="F42" i="8" s="1"/>
  <c r="C42" i="8"/>
  <c r="D36" i="8"/>
  <c r="F36" i="8" s="1"/>
  <c r="E36" i="8"/>
  <c r="C36" i="8"/>
  <c r="D29" i="8"/>
  <c r="E29" i="8"/>
  <c r="G29" i="8" s="1"/>
  <c r="C29" i="8"/>
  <c r="D27" i="8"/>
  <c r="E27" i="8"/>
  <c r="C27" i="8"/>
  <c r="D19" i="8"/>
  <c r="E19" i="8"/>
  <c r="G19" i="8" s="1"/>
  <c r="F19" i="8"/>
  <c r="C19" i="8"/>
  <c r="G16" i="7"/>
  <c r="G17" i="7"/>
  <c r="G19" i="7"/>
  <c r="G21" i="7"/>
  <c r="G23" i="7"/>
  <c r="G24" i="7"/>
  <c r="G25" i="7"/>
  <c r="G26" i="7"/>
  <c r="G27" i="7"/>
  <c r="G28" i="7"/>
  <c r="G36" i="7"/>
  <c r="G37" i="7"/>
  <c r="G38" i="7"/>
  <c r="G39" i="7"/>
  <c r="G40" i="7"/>
  <c r="G15" i="7"/>
  <c r="G7" i="7"/>
  <c r="G8" i="7"/>
  <c r="G11" i="7"/>
  <c r="G6" i="7"/>
  <c r="G36" i="8" l="1"/>
  <c r="C71" i="8"/>
  <c r="F29" i="8"/>
  <c r="F47" i="8"/>
  <c r="F58" i="8"/>
  <c r="E71" i="8"/>
  <c r="G70" i="8"/>
  <c r="F27" i="8"/>
  <c r="F45" i="8"/>
  <c r="F54" i="8"/>
  <c r="D71" i="8"/>
  <c r="F71" i="8" s="1"/>
  <c r="F70" i="8"/>
  <c r="D31" i="7"/>
  <c r="E31" i="7"/>
  <c r="C31" i="7"/>
  <c r="D35" i="7"/>
  <c r="F35" i="7" s="1"/>
  <c r="E35" i="7"/>
  <c r="C35" i="7"/>
  <c r="D41" i="7"/>
  <c r="E41" i="7"/>
  <c r="C41" i="7"/>
  <c r="D29" i="7"/>
  <c r="E29" i="7"/>
  <c r="C29" i="7"/>
  <c r="D22" i="7"/>
  <c r="E22" i="7"/>
  <c r="C22" i="7"/>
  <c r="D20" i="7"/>
  <c r="F20" i="7" s="1"/>
  <c r="E20" i="7"/>
  <c r="C20" i="7"/>
  <c r="F29" i="7" l="1"/>
  <c r="G71" i="8"/>
  <c r="E42" i="7"/>
  <c r="F22" i="7"/>
  <c r="C42" i="7"/>
  <c r="F41" i="7"/>
  <c r="D42" i="7"/>
  <c r="F42" i="7" s="1"/>
  <c r="F31" i="7"/>
  <c r="G20" i="7"/>
  <c r="G22" i="7"/>
  <c r="G29" i="7"/>
  <c r="G41" i="7"/>
  <c r="G42" i="7" s="1"/>
  <c r="D12" i="7" l="1"/>
  <c r="E12" i="7"/>
  <c r="G12" i="7"/>
  <c r="C12" i="7"/>
</calcChain>
</file>

<file path=xl/sharedStrings.xml><?xml version="1.0" encoding="utf-8"?>
<sst xmlns="http://schemas.openxmlformats.org/spreadsheetml/2006/main" count="233" uniqueCount="39">
  <si>
    <t>EJERCIDO</t>
  </si>
  <si>
    <t>FASSA  FEDERAL</t>
  </si>
  <si>
    <t>SUBSIDIO ESTATAL</t>
  </si>
  <si>
    <t>PROGRAMA DE AMPLIACION DE COBERTURA</t>
  </si>
  <si>
    <t>GASTOS CATASTROFICOS</t>
  </si>
  <si>
    <t>SEGURO MEDICO PARA UNA NUEVA GENERACION</t>
  </si>
  <si>
    <t>AFASPE</t>
  </si>
  <si>
    <t>CAPITULO</t>
  </si>
  <si>
    <t xml:space="preserve">FUENTE DE FINANCIAMIENTO </t>
  </si>
  <si>
    <t>AUTORIZADO</t>
  </si>
  <si>
    <t>MODIFICADO</t>
  </si>
  <si>
    <t>DISPONIBLE</t>
  </si>
  <si>
    <t xml:space="preserve">AVANCE EN PORCENTAJE </t>
  </si>
  <si>
    <t>ORGANISMO PUBLICO DESCENTRALIZADO SERVICIOS DE SALUD DE SINALOA</t>
  </si>
  <si>
    <t>TOTAL</t>
  </si>
  <si>
    <t>PROGRAMA ESPECIAL DE REHABILITACION</t>
  </si>
  <si>
    <t>UNEMES</t>
  </si>
  <si>
    <t>CUOTAS DE RECUPERACION</t>
  </si>
  <si>
    <t>PROSPERA</t>
  </si>
  <si>
    <t>DIRECCION GENERAL DE ENSEÑANZA</t>
  </si>
  <si>
    <t>FORTALECIMIENTO A LA ATENCION MEDICA</t>
  </si>
  <si>
    <t>PROTECCION CONTRA RIESGOS</t>
  </si>
  <si>
    <t>-</t>
  </si>
  <si>
    <t>ANEXO FINANCIERO SEGUNDO TRIMESTRE 2016</t>
  </si>
  <si>
    <t>ANEXO FINANCIERO PRIMER TRIMESTRE 2016</t>
  </si>
  <si>
    <t>TOTAL GENERAL</t>
  </si>
  <si>
    <t>ESTADOS DEL EJERCICIO POR CAPITULO DEL GASTO SEGUNDO TRIMESTRE DE 2016</t>
  </si>
  <si>
    <t>ESTADOS DEL EJERCICIO POR FUENTE DEL GASTO SEGUNDO TRIMESTRE DE 2016</t>
  </si>
  <si>
    <t>ESTADOS DEL EJERCICIO POR CAPITULO DEL GASTO PRIMER TRIMESTRE 2016</t>
  </si>
  <si>
    <t>ESTADOS DEL EJERCICIO POR FUENTE DEL GASTO PRIMER TRIMESTRE DE 2016</t>
  </si>
  <si>
    <t>CALIDAD EN LA ATENCION MEDICA</t>
  </si>
  <si>
    <t>FONDO DE PREVISON PRESUPUESTAL</t>
  </si>
  <si>
    <t>ANEXO FINANCIERO TERCER TRIMESTRE 2016</t>
  </si>
  <si>
    <t>ESTADOS DEL EJERCICIO POR FUENTE DEL GASTO TERCER TRIMESTRE DE 2016</t>
  </si>
  <si>
    <t>ESTADOS DEL EJERCICIO POR CAPITULO DEL GASTO TERCER TRIMESTRE DE 2016</t>
  </si>
  <si>
    <t>PREVENCION Y TRATAMIENTO DE ADICCIONES</t>
  </si>
  <si>
    <t>PRESUPUESTO ASIGNADO A LOS SERVICIOS DE SALUD 2016</t>
  </si>
  <si>
    <t>SERVICIOS DE SALUD DE SINALOA</t>
  </si>
  <si>
    <t>SUBDIRECCION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</si>
</sst>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left"/>
    </xf>
    <xf numFmtId="4" fontId="3" fillId="0" borderId="0" xfId="0" applyNumberFormat="1" applyFont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1" fillId="0" borderId="0" xfId="0" applyNumberFormat="1" applyFont="1"/>
    <xf numFmtId="4" fontId="1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" fontId="1" fillId="0" borderId="0" xfId="0" applyNumberFormat="1" applyFont="1"/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1" applyNumberFormat="1" applyFont="1" applyBorder="1" applyAlignment="1"/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Font="1" applyBorder="1"/>
    <xf numFmtId="164" fontId="3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49" fontId="0" fillId="0" borderId="2" xfId="0" applyNumberFormat="1" applyFont="1" applyFill="1" applyBorder="1" applyAlignment="1">
      <alignment horizontal="left"/>
    </xf>
    <xf numFmtId="4" fontId="0" fillId="0" borderId="0" xfId="0" applyNumberFormat="1" applyFont="1"/>
    <xf numFmtId="164" fontId="0" fillId="0" borderId="1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left"/>
    </xf>
    <xf numFmtId="164" fontId="0" fillId="0" borderId="3" xfId="0" applyNumberFormat="1" applyFont="1" applyFill="1" applyBorder="1" applyAlignment="1">
      <alignment horizontal="right"/>
    </xf>
    <xf numFmtId="164" fontId="0" fillId="0" borderId="0" xfId="0" applyNumberFormat="1" applyFont="1"/>
    <xf numFmtId="0" fontId="1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0" xfId="0" applyFont="1"/>
    <xf numFmtId="164" fontId="0" fillId="0" borderId="1" xfId="0" applyNumberFormat="1" applyFont="1" applyBorder="1" applyAlignment="1">
      <alignment horizontal="right"/>
    </xf>
    <xf numFmtId="164" fontId="1" fillId="0" borderId="1" xfId="1" applyNumberFormat="1" applyFont="1" applyBorder="1"/>
    <xf numFmtId="164" fontId="5" fillId="0" borderId="1" xfId="0" applyNumberFormat="1" applyFon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4" fillId="0" borderId="1" xfId="1" applyNumberFormat="1" applyFont="1" applyBorder="1"/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1" xfId="1" applyNumberFormat="1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Fill="1" applyBorder="1"/>
    <xf numFmtId="164" fontId="6" fillId="0" borderId="1" xfId="0" applyNumberFormat="1" applyFont="1" applyBorder="1"/>
    <xf numFmtId="164" fontId="0" fillId="0" borderId="0" xfId="0" applyNumberFormat="1" applyFont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center"/>
    </xf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0" fillId="0" borderId="2" xfId="0" applyBorder="1"/>
    <xf numFmtId="49" fontId="1" fillId="2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3" borderId="2" xfId="0" applyFill="1" applyBorder="1"/>
    <xf numFmtId="164" fontId="0" fillId="3" borderId="1" xfId="0" applyNumberFormat="1" applyFill="1" applyBorder="1"/>
  </cellXfs>
  <cellStyles count="12">
    <cellStyle name="Millares" xfId="1" builtinId="3"/>
    <cellStyle name="Millares 2" xfId="3"/>
    <cellStyle name="Millares 2 2" xfId="8"/>
    <cellStyle name="Millares 3" xfId="4"/>
    <cellStyle name="Millares 3 2" xfId="9"/>
    <cellStyle name="Millares 4" xfId="5"/>
    <cellStyle name="Millares 4 2" xfId="10"/>
    <cellStyle name="Millares 5" xfId="2"/>
    <cellStyle name="Millares 6" xfId="7"/>
    <cellStyle name="Millares 7" xfId="11"/>
    <cellStyle name="Normal" xfId="0" builtinId="0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0</xdr:rowOff>
    </xdr:from>
    <xdr:to>
      <xdr:col>1</xdr:col>
      <xdr:colOff>828675</xdr:colOff>
      <xdr:row>3</xdr:row>
      <xdr:rowOff>104775</xdr:rowOff>
    </xdr:to>
    <xdr:pic>
      <xdr:nvPicPr>
        <xdr:cNvPr id="2" name="Imagen 1" descr="http://www.saludsinaloa.gob.mx/sitio/images/logo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0"/>
          <a:ext cx="581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selection activeCell="F5" sqref="F5"/>
    </sheetView>
  </sheetViews>
  <sheetFormatPr baseColWidth="10" defaultRowHeight="15" x14ac:dyDescent="0.25"/>
  <cols>
    <col min="1" max="1" width="46.42578125" style="24" customWidth="1"/>
    <col min="2" max="2" width="9.85546875" style="17" bestFit="1" customWidth="1"/>
    <col min="3" max="3" width="17.7109375" style="1" bestFit="1" customWidth="1"/>
    <col min="4" max="4" width="17.140625" bestFit="1" customWidth="1"/>
    <col min="5" max="5" width="17.85546875" style="1" bestFit="1" customWidth="1"/>
    <col min="6" max="6" width="16" style="10" customWidth="1"/>
    <col min="7" max="7" width="22.85546875" style="20" customWidth="1"/>
    <col min="8" max="8" width="15.28515625" style="10" customWidth="1"/>
    <col min="9" max="9" width="15.85546875" style="1" bestFit="1" customWidth="1"/>
    <col min="10" max="10" width="15.85546875" style="10" bestFit="1" customWidth="1"/>
    <col min="11" max="11" width="15.7109375" style="10" customWidth="1"/>
    <col min="12" max="12" width="13.42578125" style="10" customWidth="1"/>
    <col min="13" max="15" width="13.140625" bestFit="1" customWidth="1"/>
  </cols>
  <sheetData>
    <row r="1" spans="1:17" ht="15.6" x14ac:dyDescent="0.3">
      <c r="A1" s="76" t="s">
        <v>13</v>
      </c>
      <c r="B1" s="76"/>
      <c r="C1" s="76"/>
      <c r="D1" s="76"/>
      <c r="E1" s="76"/>
      <c r="F1" s="76"/>
      <c r="G1" s="76"/>
      <c r="H1" s="76"/>
      <c r="M1" s="10"/>
      <c r="N1" s="10"/>
      <c r="O1" s="10"/>
      <c r="P1" s="10"/>
      <c r="Q1" s="10"/>
    </row>
    <row r="2" spans="1:17" ht="15.6" x14ac:dyDescent="0.3">
      <c r="A2" s="76" t="s">
        <v>24</v>
      </c>
      <c r="B2" s="76"/>
      <c r="C2" s="76"/>
      <c r="D2" s="76"/>
      <c r="E2" s="76"/>
      <c r="F2" s="76"/>
      <c r="G2" s="76"/>
      <c r="H2" s="76"/>
      <c r="M2" s="10"/>
      <c r="N2" s="10"/>
      <c r="O2" s="10"/>
      <c r="P2" s="10"/>
      <c r="Q2" s="10"/>
    </row>
    <row r="3" spans="1:17" ht="14.45" x14ac:dyDescent="0.3">
      <c r="A3" s="22"/>
      <c r="C3" s="20"/>
      <c r="D3" s="1"/>
      <c r="G3" s="33"/>
      <c r="H3" s="14"/>
      <c r="M3" s="10"/>
      <c r="N3" s="10"/>
      <c r="O3" s="10"/>
      <c r="P3" s="10"/>
      <c r="Q3" s="10"/>
    </row>
    <row r="4" spans="1:17" ht="15.6" x14ac:dyDescent="0.3">
      <c r="A4" s="77" t="s">
        <v>29</v>
      </c>
      <c r="B4" s="77"/>
      <c r="C4" s="77"/>
      <c r="D4" s="77"/>
      <c r="E4" s="77"/>
      <c r="F4" s="77"/>
      <c r="G4" s="77"/>
      <c r="M4" s="10"/>
      <c r="N4" s="10"/>
      <c r="O4" s="10"/>
      <c r="P4" s="10"/>
    </row>
    <row r="5" spans="1:17" ht="14.45" x14ac:dyDescent="0.3">
      <c r="A5" s="78" t="s">
        <v>8</v>
      </c>
      <c r="B5" s="79"/>
      <c r="C5" s="7" t="s">
        <v>9</v>
      </c>
      <c r="D5" s="7" t="s">
        <v>10</v>
      </c>
      <c r="E5" s="7" t="s">
        <v>0</v>
      </c>
      <c r="F5" s="19" t="s">
        <v>11</v>
      </c>
      <c r="G5" s="7" t="s">
        <v>12</v>
      </c>
    </row>
    <row r="6" spans="1:17" ht="14.45" x14ac:dyDescent="0.3">
      <c r="A6" s="13" t="s">
        <v>1</v>
      </c>
      <c r="B6" s="13"/>
      <c r="C6" s="29">
        <v>591264254</v>
      </c>
      <c r="D6" s="30">
        <v>591264254</v>
      </c>
      <c r="E6" s="31">
        <v>492731019.81</v>
      </c>
      <c r="F6" s="30">
        <f>D6-E6</f>
        <v>98533234.189999998</v>
      </c>
      <c r="G6" s="5">
        <f>E6*100/D6</f>
        <v>83.335161305049908</v>
      </c>
      <c r="H6"/>
      <c r="I6"/>
      <c r="J6"/>
      <c r="K6"/>
      <c r="L6"/>
    </row>
    <row r="7" spans="1:17" ht="14.45" x14ac:dyDescent="0.3">
      <c r="A7" s="13" t="s">
        <v>2</v>
      </c>
      <c r="B7" s="13"/>
      <c r="C7" s="29">
        <v>1749753</v>
      </c>
      <c r="D7" s="30">
        <v>1749753</v>
      </c>
      <c r="E7" s="31">
        <v>1749753</v>
      </c>
      <c r="F7" s="30">
        <f t="shared" ref="F7:F11" si="0">D7-E7</f>
        <v>0</v>
      </c>
      <c r="G7" s="5">
        <f t="shared" ref="G7:G11" si="1">E7*100/D7</f>
        <v>100</v>
      </c>
      <c r="H7"/>
      <c r="I7"/>
      <c r="J7"/>
      <c r="K7"/>
      <c r="L7"/>
    </row>
    <row r="8" spans="1:17" ht="14.45" x14ac:dyDescent="0.3">
      <c r="A8" s="13" t="s">
        <v>17</v>
      </c>
      <c r="B8" s="13"/>
      <c r="C8" s="29">
        <v>56595351.990000002</v>
      </c>
      <c r="D8" s="30">
        <v>56595351.990000002</v>
      </c>
      <c r="E8" s="31">
        <v>37260071.969999999</v>
      </c>
      <c r="F8" s="30">
        <f t="shared" si="0"/>
        <v>19335280.020000003</v>
      </c>
      <c r="G8" s="5">
        <f t="shared" si="1"/>
        <v>65.835922314934251</v>
      </c>
      <c r="H8"/>
      <c r="I8"/>
      <c r="J8"/>
      <c r="K8"/>
      <c r="L8"/>
    </row>
    <row r="9" spans="1:17" ht="14.45" x14ac:dyDescent="0.3">
      <c r="A9" s="13" t="s">
        <v>3</v>
      </c>
      <c r="B9" s="13"/>
      <c r="C9" s="29">
        <v>0</v>
      </c>
      <c r="D9" s="30">
        <v>0</v>
      </c>
      <c r="E9" s="31">
        <v>2089030.63</v>
      </c>
      <c r="F9" s="30">
        <f t="shared" si="0"/>
        <v>-2089030.63</v>
      </c>
      <c r="G9" s="5" t="s">
        <v>22</v>
      </c>
      <c r="H9"/>
      <c r="I9"/>
      <c r="J9"/>
      <c r="K9"/>
      <c r="L9"/>
    </row>
    <row r="10" spans="1:17" ht="14.45" x14ac:dyDescent="0.3">
      <c r="A10" s="13" t="s">
        <v>5</v>
      </c>
      <c r="B10" s="13"/>
      <c r="C10" s="29">
        <v>0</v>
      </c>
      <c r="D10" s="30">
        <v>0</v>
      </c>
      <c r="E10" s="31">
        <v>1697162</v>
      </c>
      <c r="F10" s="30">
        <f t="shared" si="0"/>
        <v>-1697162</v>
      </c>
      <c r="G10" s="5" t="s">
        <v>22</v>
      </c>
      <c r="H10"/>
      <c r="I10"/>
      <c r="J10"/>
      <c r="K10"/>
      <c r="L10"/>
    </row>
    <row r="11" spans="1:17" ht="14.45" x14ac:dyDescent="0.3">
      <c r="A11" s="13" t="s">
        <v>6</v>
      </c>
      <c r="B11" s="13"/>
      <c r="C11" s="29">
        <v>0</v>
      </c>
      <c r="D11" s="30">
        <v>58450139.700000003</v>
      </c>
      <c r="E11" s="31">
        <v>7344080.9800000004</v>
      </c>
      <c r="F11" s="30">
        <f t="shared" si="0"/>
        <v>51106058.719999999</v>
      </c>
      <c r="G11" s="5">
        <f t="shared" si="1"/>
        <v>12.564693630663811</v>
      </c>
      <c r="H11"/>
      <c r="I11"/>
      <c r="J11"/>
      <c r="K11"/>
      <c r="L11"/>
    </row>
    <row r="12" spans="1:17" ht="14.45" x14ac:dyDescent="0.3">
      <c r="A12" s="83" t="s">
        <v>14</v>
      </c>
      <c r="B12" s="84"/>
      <c r="C12" s="4">
        <f>SUM(C6:C11)</f>
        <v>649609358.99000001</v>
      </c>
      <c r="D12" s="4">
        <f t="shared" ref="D12:G12" si="2">SUM(D6:D11)</f>
        <v>708059498.69000006</v>
      </c>
      <c r="E12" s="4">
        <f t="shared" si="2"/>
        <v>542871118.38999999</v>
      </c>
      <c r="F12" s="4">
        <f>SUM(F6:F11)</f>
        <v>165188380.30000001</v>
      </c>
      <c r="G12" s="9">
        <f t="shared" si="2"/>
        <v>261.73577725064797</v>
      </c>
      <c r="H12"/>
      <c r="I12"/>
      <c r="J12" s="28"/>
      <c r="K12"/>
      <c r="L12"/>
    </row>
    <row r="13" spans="1:17" ht="15.6" x14ac:dyDescent="0.3">
      <c r="A13" s="80" t="s">
        <v>28</v>
      </c>
      <c r="B13" s="81"/>
      <c r="C13" s="81"/>
      <c r="D13" s="81"/>
      <c r="E13" s="81"/>
      <c r="F13" s="81"/>
      <c r="G13" s="82"/>
      <c r="H13"/>
      <c r="J13"/>
      <c r="K13"/>
      <c r="L13"/>
    </row>
    <row r="14" spans="1:17" ht="14.45" x14ac:dyDescent="0.3">
      <c r="A14" s="23" t="s">
        <v>8</v>
      </c>
      <c r="B14" s="15" t="s">
        <v>7</v>
      </c>
      <c r="C14" s="7" t="s">
        <v>9</v>
      </c>
      <c r="D14" s="7" t="s">
        <v>10</v>
      </c>
      <c r="E14" s="7" t="s">
        <v>0</v>
      </c>
      <c r="F14" s="19" t="s">
        <v>11</v>
      </c>
      <c r="G14" s="7" t="s">
        <v>12</v>
      </c>
      <c r="I14"/>
      <c r="J14"/>
      <c r="K14"/>
      <c r="L14"/>
    </row>
    <row r="15" spans="1:17" ht="14.45" x14ac:dyDescent="0.3">
      <c r="A15" s="2" t="s">
        <v>1</v>
      </c>
      <c r="B15" s="16">
        <v>1000</v>
      </c>
      <c r="C15" s="11">
        <v>479929232</v>
      </c>
      <c r="D15" s="3">
        <v>500909789.45999998</v>
      </c>
      <c r="E15" s="11">
        <v>487985340.36000001</v>
      </c>
      <c r="F15" s="5">
        <f>D15-E15</f>
        <v>12924449.099999964</v>
      </c>
      <c r="G15" s="5">
        <f t="shared" ref="G15:G41" si="3">E15*100/D15</f>
        <v>97.419805048343534</v>
      </c>
      <c r="H15" s="1"/>
      <c r="I15" s="10"/>
      <c r="K15"/>
      <c r="L15"/>
    </row>
    <row r="16" spans="1:17" ht="14.45" x14ac:dyDescent="0.3">
      <c r="A16" s="2" t="s">
        <v>1</v>
      </c>
      <c r="B16" s="16">
        <v>2000</v>
      </c>
      <c r="C16" s="11">
        <v>75609810</v>
      </c>
      <c r="D16" s="3">
        <v>48294601.420000002</v>
      </c>
      <c r="E16" s="11">
        <v>164234.9</v>
      </c>
      <c r="F16" s="5">
        <f t="shared" ref="F16:F42" si="4">D16-E16</f>
        <v>48130366.520000003</v>
      </c>
      <c r="G16" s="5">
        <f t="shared" si="3"/>
        <v>0.34006885898428024</v>
      </c>
      <c r="H16" s="1"/>
      <c r="I16" s="10"/>
      <c r="K16"/>
      <c r="L16"/>
    </row>
    <row r="17" spans="1:12" ht="14.45" x14ac:dyDescent="0.3">
      <c r="A17" s="2" t="s">
        <v>1</v>
      </c>
      <c r="B17" s="16">
        <v>3000</v>
      </c>
      <c r="C17" s="11">
        <v>34293785</v>
      </c>
      <c r="D17" s="3">
        <v>41100102.68</v>
      </c>
      <c r="E17" s="11">
        <v>4581444.55</v>
      </c>
      <c r="F17" s="5">
        <f t="shared" si="4"/>
        <v>36518658.130000003</v>
      </c>
      <c r="G17" s="5">
        <f t="shared" si="3"/>
        <v>11.147039183017437</v>
      </c>
      <c r="H17" s="1"/>
      <c r="I17" s="10"/>
      <c r="K17"/>
      <c r="L17"/>
    </row>
    <row r="18" spans="1:12" ht="14.45" x14ac:dyDescent="0.3">
      <c r="A18" s="2" t="s">
        <v>1</v>
      </c>
      <c r="B18" s="16">
        <v>4000</v>
      </c>
      <c r="C18" s="11">
        <v>9000</v>
      </c>
      <c r="D18" s="3">
        <v>0</v>
      </c>
      <c r="E18" s="11">
        <v>0</v>
      </c>
      <c r="F18" s="5">
        <f t="shared" si="4"/>
        <v>0</v>
      </c>
      <c r="G18" s="5" t="s">
        <v>22</v>
      </c>
      <c r="H18" s="1"/>
      <c r="I18" s="10"/>
      <c r="K18"/>
      <c r="L18"/>
    </row>
    <row r="19" spans="1:12" ht="14.45" x14ac:dyDescent="0.3">
      <c r="A19" s="2" t="s">
        <v>1</v>
      </c>
      <c r="B19" s="16">
        <v>5000</v>
      </c>
      <c r="C19" s="11">
        <v>1422427</v>
      </c>
      <c r="D19" s="3">
        <v>959760.44</v>
      </c>
      <c r="E19" s="11">
        <v>0</v>
      </c>
      <c r="F19" s="5">
        <f t="shared" si="4"/>
        <v>959760.44</v>
      </c>
      <c r="G19" s="5">
        <f t="shared" si="3"/>
        <v>0</v>
      </c>
      <c r="H19" s="1"/>
      <c r="I19" s="10"/>
      <c r="K19"/>
      <c r="L19"/>
    </row>
    <row r="20" spans="1:12" ht="14.45" x14ac:dyDescent="0.3">
      <c r="A20" s="2"/>
      <c r="B20" s="16"/>
      <c r="C20" s="12">
        <f>SUM(C15:C19)</f>
        <v>591264254</v>
      </c>
      <c r="D20" s="12">
        <f t="shared" ref="D20:E20" si="5">SUM(D15:D19)</f>
        <v>591264254</v>
      </c>
      <c r="E20" s="12">
        <f t="shared" si="5"/>
        <v>492731019.81</v>
      </c>
      <c r="F20" s="9">
        <f t="shared" si="4"/>
        <v>98533234.189999998</v>
      </c>
      <c r="G20" s="9">
        <f t="shared" si="3"/>
        <v>83.335161305049908</v>
      </c>
      <c r="H20" s="1"/>
      <c r="I20" s="10"/>
      <c r="K20"/>
      <c r="L20"/>
    </row>
    <row r="21" spans="1:12" ht="14.45" x14ac:dyDescent="0.3">
      <c r="A21" s="2" t="s">
        <v>2</v>
      </c>
      <c r="B21" s="16">
        <v>4000</v>
      </c>
      <c r="C21" s="11">
        <v>1749753</v>
      </c>
      <c r="D21" s="3">
        <v>1749753</v>
      </c>
      <c r="E21" s="11">
        <v>1749753</v>
      </c>
      <c r="F21" s="5">
        <f t="shared" si="4"/>
        <v>0</v>
      </c>
      <c r="G21" s="5">
        <f t="shared" si="3"/>
        <v>100</v>
      </c>
      <c r="H21" s="1"/>
      <c r="I21" s="10"/>
      <c r="K21"/>
      <c r="L21"/>
    </row>
    <row r="22" spans="1:12" ht="14.45" x14ac:dyDescent="0.3">
      <c r="A22" s="2"/>
      <c r="B22" s="16"/>
      <c r="C22" s="12">
        <f>SUM(C21)</f>
        <v>1749753</v>
      </c>
      <c r="D22" s="12">
        <f t="shared" ref="D22:E22" si="6">SUM(D21)</f>
        <v>1749753</v>
      </c>
      <c r="E22" s="12">
        <f t="shared" si="6"/>
        <v>1749753</v>
      </c>
      <c r="F22" s="9">
        <f t="shared" si="4"/>
        <v>0</v>
      </c>
      <c r="G22" s="5">
        <f t="shared" si="3"/>
        <v>100</v>
      </c>
      <c r="H22" s="1"/>
      <c r="I22" s="10"/>
      <c r="K22"/>
      <c r="L22"/>
    </row>
    <row r="23" spans="1:12" ht="14.45" x14ac:dyDescent="0.3">
      <c r="A23" s="2" t="s">
        <v>17</v>
      </c>
      <c r="B23" s="16">
        <v>1000</v>
      </c>
      <c r="C23" s="11">
        <v>48270000</v>
      </c>
      <c r="D23" s="32">
        <v>48270000</v>
      </c>
      <c r="E23" s="11">
        <v>35091398.279999994</v>
      </c>
      <c r="F23" s="5">
        <f t="shared" si="4"/>
        <v>13178601.720000006</v>
      </c>
      <c r="G23" s="5">
        <f t="shared" si="3"/>
        <v>72.698152641392156</v>
      </c>
      <c r="H23" s="1"/>
      <c r="I23" s="10"/>
      <c r="K23"/>
      <c r="L23"/>
    </row>
    <row r="24" spans="1:12" x14ac:dyDescent="0.25">
      <c r="A24" s="2" t="s">
        <v>17</v>
      </c>
      <c r="B24" s="16">
        <v>2000</v>
      </c>
      <c r="C24" s="11">
        <v>3600250.08</v>
      </c>
      <c r="D24" s="3">
        <v>3600250.08</v>
      </c>
      <c r="E24" s="11">
        <v>1079281.03</v>
      </c>
      <c r="F24" s="5">
        <f t="shared" si="4"/>
        <v>2520969.0499999998</v>
      </c>
      <c r="G24" s="5">
        <f t="shared" si="3"/>
        <v>29.977946143119034</v>
      </c>
      <c r="H24" s="1"/>
      <c r="I24" s="10"/>
      <c r="K24"/>
      <c r="L24"/>
    </row>
    <row r="25" spans="1:12" x14ac:dyDescent="0.25">
      <c r="A25" s="2" t="s">
        <v>17</v>
      </c>
      <c r="B25" s="16">
        <v>3000</v>
      </c>
      <c r="C25" s="11">
        <v>2498162.46</v>
      </c>
      <c r="D25" s="3">
        <v>2498162.46</v>
      </c>
      <c r="E25" s="11">
        <v>1089392.6599999999</v>
      </c>
      <c r="F25" s="5">
        <f t="shared" si="4"/>
        <v>1408769.8</v>
      </c>
      <c r="G25" s="5">
        <f t="shared" si="3"/>
        <v>43.607758800442461</v>
      </c>
      <c r="H25" s="1"/>
      <c r="I25" s="10"/>
      <c r="K25"/>
      <c r="L25"/>
    </row>
    <row r="26" spans="1:12" x14ac:dyDescent="0.25">
      <c r="A26" s="2" t="s">
        <v>17</v>
      </c>
      <c r="B26" s="16">
        <v>4000</v>
      </c>
      <c r="C26" s="11">
        <v>36192</v>
      </c>
      <c r="D26" s="3">
        <v>36192</v>
      </c>
      <c r="E26" s="11">
        <v>0</v>
      </c>
      <c r="F26" s="5">
        <f t="shared" si="4"/>
        <v>36192</v>
      </c>
      <c r="G26" s="5">
        <f t="shared" si="3"/>
        <v>0</v>
      </c>
      <c r="H26" s="1"/>
      <c r="I26" s="10"/>
      <c r="K26"/>
      <c r="L26"/>
    </row>
    <row r="27" spans="1:12" x14ac:dyDescent="0.25">
      <c r="A27" s="2" t="s">
        <v>17</v>
      </c>
      <c r="B27" s="16">
        <v>5000</v>
      </c>
      <c r="C27" s="11">
        <v>2188247.4300000002</v>
      </c>
      <c r="D27" s="3">
        <v>2188247.4300000002</v>
      </c>
      <c r="E27" s="11">
        <v>0</v>
      </c>
      <c r="F27" s="5">
        <f t="shared" si="4"/>
        <v>2188247.4300000002</v>
      </c>
      <c r="G27" s="5">
        <f t="shared" si="3"/>
        <v>0</v>
      </c>
      <c r="H27" s="1"/>
      <c r="I27" s="10"/>
      <c r="K27"/>
      <c r="L27"/>
    </row>
    <row r="28" spans="1:12" x14ac:dyDescent="0.25">
      <c r="A28" s="2" t="s">
        <v>17</v>
      </c>
      <c r="B28" s="16">
        <v>6000</v>
      </c>
      <c r="C28" s="11">
        <v>2500.02</v>
      </c>
      <c r="D28" s="3">
        <v>2500.02</v>
      </c>
      <c r="E28" s="11">
        <v>0</v>
      </c>
      <c r="F28" s="5">
        <f t="shared" si="4"/>
        <v>2500.02</v>
      </c>
      <c r="G28" s="5">
        <f t="shared" si="3"/>
        <v>0</v>
      </c>
      <c r="H28" s="1"/>
      <c r="I28" s="10"/>
      <c r="K28"/>
      <c r="L28"/>
    </row>
    <row r="29" spans="1:12" x14ac:dyDescent="0.25">
      <c r="A29" s="2"/>
      <c r="B29" s="16"/>
      <c r="C29" s="12">
        <f>SUM(C23:C28)</f>
        <v>56595351.990000002</v>
      </c>
      <c r="D29" s="12">
        <f t="shared" ref="D29:E29" si="7">SUM(D23:D28)</f>
        <v>56595351.990000002</v>
      </c>
      <c r="E29" s="12">
        <f t="shared" si="7"/>
        <v>37260071.969999991</v>
      </c>
      <c r="F29" s="9">
        <f t="shared" si="4"/>
        <v>19335280.020000011</v>
      </c>
      <c r="G29" s="9">
        <f t="shared" si="3"/>
        <v>65.835922314934237</v>
      </c>
      <c r="H29" s="1"/>
      <c r="I29" s="10"/>
      <c r="K29"/>
      <c r="L29"/>
    </row>
    <row r="30" spans="1:12" x14ac:dyDescent="0.25">
      <c r="A30" s="2" t="s">
        <v>3</v>
      </c>
      <c r="B30" s="16">
        <v>4000</v>
      </c>
      <c r="C30" s="11">
        <v>0</v>
      </c>
      <c r="D30" s="3">
        <v>0</v>
      </c>
      <c r="E30" s="11">
        <v>2089030.63</v>
      </c>
      <c r="F30" s="5">
        <f t="shared" si="4"/>
        <v>-2089030.63</v>
      </c>
      <c r="G30" s="5" t="s">
        <v>22</v>
      </c>
      <c r="H30" s="1"/>
      <c r="I30" s="10"/>
      <c r="K30"/>
      <c r="L30"/>
    </row>
    <row r="31" spans="1:12" x14ac:dyDescent="0.25">
      <c r="A31" s="2"/>
      <c r="B31" s="16"/>
      <c r="C31" s="12">
        <f>SUM(C30)</f>
        <v>0</v>
      </c>
      <c r="D31" s="12">
        <f t="shared" ref="D31:E31" si="8">SUM(D30)</f>
        <v>0</v>
      </c>
      <c r="E31" s="12">
        <f t="shared" si="8"/>
        <v>2089030.63</v>
      </c>
      <c r="F31" s="9">
        <f t="shared" si="4"/>
        <v>-2089030.63</v>
      </c>
      <c r="G31" s="9" t="s">
        <v>22</v>
      </c>
      <c r="H31" s="1"/>
      <c r="I31" s="10"/>
      <c r="K31"/>
      <c r="L31"/>
    </row>
    <row r="32" spans="1:12" x14ac:dyDescent="0.25">
      <c r="A32" s="2" t="s">
        <v>5</v>
      </c>
      <c r="B32" s="16">
        <v>1000</v>
      </c>
      <c r="C32" s="11">
        <v>0</v>
      </c>
      <c r="D32" s="3">
        <v>0</v>
      </c>
      <c r="E32" s="11">
        <v>1697162</v>
      </c>
      <c r="F32" s="5">
        <f t="shared" si="4"/>
        <v>-1697162</v>
      </c>
      <c r="G32" s="5" t="s">
        <v>22</v>
      </c>
      <c r="H32" s="1"/>
      <c r="I32" s="10"/>
      <c r="K32"/>
      <c r="L32"/>
    </row>
    <row r="33" spans="1:16" x14ac:dyDescent="0.25">
      <c r="A33" s="2" t="s">
        <v>5</v>
      </c>
      <c r="B33" s="16">
        <v>2000</v>
      </c>
      <c r="C33" s="11">
        <v>0</v>
      </c>
      <c r="D33" s="3">
        <v>0</v>
      </c>
      <c r="E33" s="11">
        <v>0</v>
      </c>
      <c r="F33" s="5">
        <f t="shared" si="4"/>
        <v>0</v>
      </c>
      <c r="G33" s="5" t="s">
        <v>22</v>
      </c>
      <c r="H33" s="1"/>
      <c r="I33" s="10"/>
      <c r="K33"/>
      <c r="L33"/>
    </row>
    <row r="34" spans="1:16" x14ac:dyDescent="0.25">
      <c r="A34" s="2" t="s">
        <v>5</v>
      </c>
      <c r="B34" s="16">
        <v>3000</v>
      </c>
      <c r="C34" s="11">
        <v>0</v>
      </c>
      <c r="D34" s="3">
        <v>0</v>
      </c>
      <c r="E34" s="11">
        <v>0</v>
      </c>
      <c r="F34" s="5">
        <f t="shared" si="4"/>
        <v>0</v>
      </c>
      <c r="G34" s="5" t="s">
        <v>22</v>
      </c>
      <c r="H34" s="1"/>
      <c r="I34" s="10"/>
      <c r="K34"/>
      <c r="L34"/>
    </row>
    <row r="35" spans="1:16" x14ac:dyDescent="0.25">
      <c r="A35" s="2"/>
      <c r="B35" s="16"/>
      <c r="C35" s="12">
        <f>SUM(C32:C34)</f>
        <v>0</v>
      </c>
      <c r="D35" s="12">
        <f t="shared" ref="D35:E35" si="9">SUM(D32:D34)</f>
        <v>0</v>
      </c>
      <c r="E35" s="12">
        <f t="shared" si="9"/>
        <v>1697162</v>
      </c>
      <c r="F35" s="9">
        <f t="shared" si="4"/>
        <v>-1697162</v>
      </c>
      <c r="G35" s="9" t="s">
        <v>22</v>
      </c>
      <c r="H35" s="1"/>
      <c r="I35" s="10"/>
      <c r="K35"/>
      <c r="L35"/>
    </row>
    <row r="36" spans="1:16" x14ac:dyDescent="0.25">
      <c r="A36" s="2" t="s">
        <v>6</v>
      </c>
      <c r="B36" s="16">
        <v>1000</v>
      </c>
      <c r="C36" s="11">
        <v>0</v>
      </c>
      <c r="D36" s="3">
        <v>32490227.859999999</v>
      </c>
      <c r="E36" s="11">
        <v>7276113</v>
      </c>
      <c r="F36" s="5">
        <f t="shared" si="4"/>
        <v>25214114.859999999</v>
      </c>
      <c r="G36" s="5">
        <f t="shared" si="3"/>
        <v>22.39477368811534</v>
      </c>
      <c r="H36" s="1"/>
      <c r="I36" s="10"/>
      <c r="K36"/>
      <c r="L36"/>
    </row>
    <row r="37" spans="1:16" x14ac:dyDescent="0.25">
      <c r="A37" s="2" t="s">
        <v>6</v>
      </c>
      <c r="B37" s="16">
        <v>2000</v>
      </c>
      <c r="C37" s="11">
        <v>0</v>
      </c>
      <c r="D37" s="3">
        <v>3658520.82</v>
      </c>
      <c r="E37" s="11">
        <v>0</v>
      </c>
      <c r="F37" s="5">
        <f t="shared" si="4"/>
        <v>3658520.82</v>
      </c>
      <c r="G37" s="5">
        <f t="shared" si="3"/>
        <v>0</v>
      </c>
      <c r="H37" s="1"/>
      <c r="I37" s="10"/>
      <c r="K37"/>
      <c r="L37"/>
    </row>
    <row r="38" spans="1:16" x14ac:dyDescent="0.25">
      <c r="A38" s="2" t="s">
        <v>6</v>
      </c>
      <c r="B38" s="16">
        <v>3000</v>
      </c>
      <c r="C38" s="11">
        <v>0</v>
      </c>
      <c r="D38" s="3">
        <v>10208746.029999999</v>
      </c>
      <c r="E38" s="11">
        <v>67967.98</v>
      </c>
      <c r="F38" s="5">
        <f t="shared" si="4"/>
        <v>10140778.049999999</v>
      </c>
      <c r="G38" s="5">
        <f t="shared" si="3"/>
        <v>0.66578186782456383</v>
      </c>
      <c r="H38" s="1"/>
      <c r="I38" s="10"/>
      <c r="K38"/>
      <c r="L38"/>
    </row>
    <row r="39" spans="1:16" x14ac:dyDescent="0.25">
      <c r="A39" s="2" t="s">
        <v>6</v>
      </c>
      <c r="B39" s="16">
        <v>4000</v>
      </c>
      <c r="C39" s="11">
        <v>0</v>
      </c>
      <c r="D39" s="3">
        <v>2824368</v>
      </c>
      <c r="E39" s="11">
        <v>0</v>
      </c>
      <c r="F39" s="5">
        <f t="shared" si="4"/>
        <v>2824368</v>
      </c>
      <c r="G39" s="5">
        <f t="shared" si="3"/>
        <v>0</v>
      </c>
      <c r="H39" s="1"/>
      <c r="I39" s="10"/>
      <c r="K39"/>
      <c r="L39"/>
    </row>
    <row r="40" spans="1:16" x14ac:dyDescent="0.25">
      <c r="A40" s="2" t="s">
        <v>6</v>
      </c>
      <c r="B40" s="16">
        <v>5000</v>
      </c>
      <c r="C40" s="11">
        <v>0</v>
      </c>
      <c r="D40" s="3">
        <v>9268276.9900000002</v>
      </c>
      <c r="E40" s="11">
        <v>0</v>
      </c>
      <c r="F40" s="5">
        <f t="shared" si="4"/>
        <v>9268276.9900000002</v>
      </c>
      <c r="G40" s="5">
        <f t="shared" si="3"/>
        <v>0</v>
      </c>
      <c r="H40" s="1"/>
      <c r="I40" s="10"/>
      <c r="K40"/>
      <c r="L40"/>
    </row>
    <row r="41" spans="1:16" s="8" customFormat="1" x14ac:dyDescent="0.25">
      <c r="A41" s="74"/>
      <c r="B41" s="75"/>
      <c r="C41" s="4">
        <f>SUM(C36:C40)</f>
        <v>0</v>
      </c>
      <c r="D41" s="4">
        <f t="shared" ref="D41:E41" si="10">SUM(D36:D40)</f>
        <v>58450139.700000003</v>
      </c>
      <c r="E41" s="4">
        <f t="shared" si="10"/>
        <v>7344080.9800000004</v>
      </c>
      <c r="F41" s="9">
        <f t="shared" si="4"/>
        <v>51106058.719999999</v>
      </c>
      <c r="G41" s="5">
        <f t="shared" si="3"/>
        <v>12.564693630663811</v>
      </c>
      <c r="H41" s="21"/>
      <c r="I41" s="18"/>
      <c r="J41" s="21"/>
      <c r="K41" s="21"/>
      <c r="L41" s="21"/>
    </row>
    <row r="42" spans="1:16" s="8" customFormat="1" x14ac:dyDescent="0.25">
      <c r="A42" s="44" t="s">
        <v>25</v>
      </c>
      <c r="B42" s="27"/>
      <c r="C42" s="54">
        <f>SUM(C41,C35,C31,C29,C22,C20)</f>
        <v>649609358.99000001</v>
      </c>
      <c r="D42" s="54">
        <f>SUM(D41,D35,D31,D29,D22,D20)</f>
        <v>708059498.69000006</v>
      </c>
      <c r="E42" s="54">
        <f t="shared" ref="E42:G42" si="11">SUM(E41,E35,E31,E29,E22,E20)</f>
        <v>542871118.38999999</v>
      </c>
      <c r="F42" s="9">
        <f t="shared" si="4"/>
        <v>165188380.30000007</v>
      </c>
      <c r="G42" s="9">
        <f t="shared" si="11"/>
        <v>261.73577725064797</v>
      </c>
      <c r="H42" s="21"/>
      <c r="I42" s="18"/>
      <c r="J42" s="21"/>
      <c r="K42" s="21"/>
      <c r="L42" s="21"/>
    </row>
    <row r="43" spans="1:16" x14ac:dyDescent="0.25">
      <c r="D43" s="1"/>
      <c r="F43" s="1"/>
    </row>
    <row r="44" spans="1:16" x14ac:dyDescent="0.25">
      <c r="F44" s="1"/>
      <c r="H44" s="1"/>
      <c r="J44" s="1"/>
      <c r="K44" s="1"/>
      <c r="M44" s="1"/>
      <c r="N44" s="1"/>
      <c r="O44" s="1"/>
      <c r="P44" s="1"/>
    </row>
    <row r="45" spans="1:16" x14ac:dyDescent="0.25">
      <c r="F45" s="1"/>
      <c r="H45" s="1"/>
      <c r="J45" s="1"/>
      <c r="K45" s="1"/>
      <c r="M45" s="1"/>
      <c r="N45" s="1"/>
      <c r="O45" s="1"/>
      <c r="P45" s="1"/>
    </row>
    <row r="46" spans="1:16" x14ac:dyDescent="0.25">
      <c r="F46" s="1"/>
      <c r="H46" s="1"/>
      <c r="J46" s="1"/>
      <c r="K46" s="1"/>
      <c r="M46" s="1"/>
      <c r="N46" s="1"/>
      <c r="O46" s="1"/>
      <c r="P46" s="1"/>
    </row>
    <row r="47" spans="1:16" x14ac:dyDescent="0.25">
      <c r="F47" s="1"/>
      <c r="H47" s="1"/>
      <c r="J47" s="1"/>
      <c r="K47" s="1"/>
      <c r="M47" s="1"/>
      <c r="N47" s="1"/>
      <c r="O47" s="1"/>
      <c r="P47" s="1"/>
    </row>
    <row r="48" spans="1:16" x14ac:dyDescent="0.25">
      <c r="F48" s="1"/>
      <c r="H48" s="1"/>
      <c r="J48" s="1"/>
      <c r="K48" s="1"/>
      <c r="M48" s="1"/>
      <c r="N48" s="1"/>
      <c r="O48" s="1"/>
      <c r="P48" s="1"/>
    </row>
    <row r="49" spans="6:16" x14ac:dyDescent="0.25">
      <c r="F49" s="1"/>
      <c r="H49" s="1"/>
      <c r="J49" s="1"/>
      <c r="K49" s="1"/>
      <c r="M49" s="1"/>
      <c r="N49" s="1"/>
      <c r="O49" s="1"/>
      <c r="P49" s="1"/>
    </row>
    <row r="50" spans="6:16" x14ac:dyDescent="0.25">
      <c r="M50" s="10"/>
      <c r="N50" s="10"/>
    </row>
    <row r="51" spans="6:16" x14ac:dyDescent="0.25">
      <c r="M51" s="10"/>
      <c r="N51" s="10"/>
    </row>
    <row r="52" spans="6:16" x14ac:dyDescent="0.25">
      <c r="M52" s="10"/>
    </row>
    <row r="53" spans="6:16" x14ac:dyDescent="0.25">
      <c r="M53" s="10"/>
    </row>
  </sheetData>
  <mergeCells count="7">
    <mergeCell ref="A41:B41"/>
    <mergeCell ref="A1:H1"/>
    <mergeCell ref="A2:H2"/>
    <mergeCell ref="A4:G4"/>
    <mergeCell ref="A5:B5"/>
    <mergeCell ref="A13:G13"/>
    <mergeCell ref="A12:B12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zoomScaleNormal="100" workbookViewId="0">
      <selection activeCell="G6" sqref="G6"/>
    </sheetView>
  </sheetViews>
  <sheetFormatPr baseColWidth="10" defaultRowHeight="15" x14ac:dyDescent="0.25"/>
  <cols>
    <col min="1" max="1" width="46.42578125" style="25" customWidth="1"/>
    <col min="2" max="2" width="15.85546875" style="26" customWidth="1"/>
    <col min="3" max="3" width="17.7109375" style="1" bestFit="1" customWidth="1"/>
    <col min="4" max="4" width="17.140625" style="1" bestFit="1" customWidth="1"/>
    <col min="5" max="5" width="17.85546875" style="1" bestFit="1" customWidth="1"/>
    <col min="6" max="6" width="16" style="1" customWidth="1"/>
    <col min="7" max="7" width="22.85546875" style="20" customWidth="1"/>
    <col min="8" max="8" width="15.28515625" style="10" customWidth="1"/>
    <col min="9" max="9" width="15.85546875" style="1" bestFit="1" customWidth="1"/>
    <col min="10" max="10" width="15.85546875" style="10" bestFit="1" customWidth="1"/>
    <col min="11" max="11" width="15.7109375" style="10" customWidth="1"/>
    <col min="12" max="12" width="13.42578125" style="10" customWidth="1"/>
    <col min="13" max="15" width="13.140625" bestFit="1" customWidth="1"/>
  </cols>
  <sheetData>
    <row r="1" spans="1:17" ht="15.6" x14ac:dyDescent="0.3">
      <c r="A1" s="76" t="s">
        <v>13</v>
      </c>
      <c r="B1" s="76"/>
      <c r="C1" s="76"/>
      <c r="D1" s="76"/>
      <c r="E1" s="76"/>
      <c r="F1" s="76"/>
      <c r="G1" s="76"/>
      <c r="H1" s="76"/>
      <c r="M1" s="10"/>
      <c r="N1" s="10"/>
      <c r="O1" s="10"/>
      <c r="P1" s="10"/>
      <c r="Q1" s="10"/>
    </row>
    <row r="2" spans="1:17" ht="15.6" x14ac:dyDescent="0.3">
      <c r="A2" s="76" t="s">
        <v>23</v>
      </c>
      <c r="B2" s="76"/>
      <c r="C2" s="76"/>
      <c r="D2" s="76"/>
      <c r="E2" s="76"/>
      <c r="F2" s="76"/>
      <c r="G2" s="76"/>
      <c r="H2" s="76"/>
      <c r="M2" s="10"/>
      <c r="N2" s="10"/>
      <c r="O2" s="10"/>
      <c r="P2" s="10"/>
      <c r="Q2" s="10"/>
    </row>
    <row r="3" spans="1:17" ht="14.45" x14ac:dyDescent="0.3">
      <c r="A3" s="22"/>
      <c r="C3" s="20"/>
      <c r="G3" s="33"/>
      <c r="H3" s="14"/>
      <c r="M3" s="10"/>
      <c r="N3" s="10"/>
      <c r="O3" s="10"/>
      <c r="P3" s="10"/>
      <c r="Q3" s="10"/>
    </row>
    <row r="4" spans="1:17" ht="15.6" x14ac:dyDescent="0.3">
      <c r="A4" s="77" t="s">
        <v>27</v>
      </c>
      <c r="B4" s="77"/>
      <c r="C4" s="77"/>
      <c r="D4" s="77"/>
      <c r="E4" s="77"/>
      <c r="F4" s="77"/>
      <c r="G4" s="77"/>
      <c r="M4" s="10"/>
      <c r="N4" s="10"/>
      <c r="O4" s="10"/>
      <c r="P4" s="10"/>
    </row>
    <row r="5" spans="1:17" ht="14.45" x14ac:dyDescent="0.3">
      <c r="A5" s="78" t="s">
        <v>8</v>
      </c>
      <c r="B5" s="79"/>
      <c r="C5" s="7" t="s">
        <v>9</v>
      </c>
      <c r="D5" s="7" t="s">
        <v>10</v>
      </c>
      <c r="E5" s="7" t="s">
        <v>0</v>
      </c>
      <c r="F5" s="7" t="s">
        <v>11</v>
      </c>
      <c r="G5" s="7" t="s">
        <v>12</v>
      </c>
    </row>
    <row r="6" spans="1:17" ht="14.45" x14ac:dyDescent="0.3">
      <c r="A6" s="38" t="s">
        <v>1</v>
      </c>
      <c r="B6" s="41"/>
      <c r="C6" s="42">
        <v>1145167378</v>
      </c>
      <c r="D6" s="40">
        <v>1145567604.54</v>
      </c>
      <c r="E6" s="40">
        <v>1051490169.8099999</v>
      </c>
      <c r="F6" s="40">
        <v>90308666.239999995</v>
      </c>
      <c r="G6" s="5">
        <f t="shared" ref="G6:G19" si="0">E6*100/D6</f>
        <v>91.787701192215835</v>
      </c>
      <c r="H6" s="1"/>
      <c r="I6" s="10"/>
      <c r="L6"/>
    </row>
    <row r="7" spans="1:17" ht="14.45" x14ac:dyDescent="0.3">
      <c r="A7" s="38" t="s">
        <v>2</v>
      </c>
      <c r="B7" s="41"/>
      <c r="C7" s="42">
        <v>3499506</v>
      </c>
      <c r="D7" s="40">
        <v>3499506</v>
      </c>
      <c r="E7" s="40">
        <v>3499506</v>
      </c>
      <c r="F7" s="40">
        <v>0</v>
      </c>
      <c r="G7" s="5">
        <f t="shared" si="0"/>
        <v>100</v>
      </c>
      <c r="H7" s="1"/>
      <c r="I7" s="10"/>
      <c r="L7"/>
    </row>
    <row r="8" spans="1:17" ht="14.45" x14ac:dyDescent="0.3">
      <c r="A8" s="38" t="s">
        <v>17</v>
      </c>
      <c r="B8" s="41"/>
      <c r="C8" s="42">
        <v>113190704.02</v>
      </c>
      <c r="D8" s="40">
        <v>93000000</v>
      </c>
      <c r="E8" s="40">
        <v>88036604.019999996</v>
      </c>
      <c r="F8" s="40">
        <v>4891162.3899999997</v>
      </c>
      <c r="G8" s="5">
        <f t="shared" si="0"/>
        <v>94.663015075268817</v>
      </c>
      <c r="H8" s="1"/>
      <c r="I8" s="10"/>
      <c r="L8"/>
    </row>
    <row r="9" spans="1:17" ht="14.45" x14ac:dyDescent="0.3">
      <c r="A9" s="38" t="s">
        <v>18</v>
      </c>
      <c r="B9" s="41"/>
      <c r="C9" s="42">
        <v>0</v>
      </c>
      <c r="D9" s="40">
        <v>70944314.200000003</v>
      </c>
      <c r="E9" s="40">
        <v>17851697.829999998</v>
      </c>
      <c r="F9" s="40">
        <v>48743059.869999997</v>
      </c>
      <c r="G9" s="5">
        <f t="shared" si="0"/>
        <v>25.162971876328317</v>
      </c>
      <c r="H9" s="1"/>
      <c r="I9" s="10"/>
      <c r="L9"/>
    </row>
    <row r="10" spans="1:17" x14ac:dyDescent="0.25">
      <c r="A10" s="38" t="s">
        <v>19</v>
      </c>
      <c r="B10" s="41"/>
      <c r="C10" s="42">
        <v>0</v>
      </c>
      <c r="D10" s="40">
        <v>16134952.66</v>
      </c>
      <c r="E10" s="40">
        <v>16049220.039999999</v>
      </c>
      <c r="F10" s="40">
        <v>85732.62</v>
      </c>
      <c r="G10" s="5">
        <f t="shared" si="0"/>
        <v>99.468652794919322</v>
      </c>
      <c r="H10" s="1"/>
      <c r="I10" s="10"/>
      <c r="L10"/>
    </row>
    <row r="11" spans="1:17" ht="14.45" x14ac:dyDescent="0.3">
      <c r="A11" s="38" t="s">
        <v>3</v>
      </c>
      <c r="B11" s="41"/>
      <c r="C11" s="42">
        <v>0</v>
      </c>
      <c r="D11" s="40">
        <v>0</v>
      </c>
      <c r="E11" s="40">
        <v>4142647.85</v>
      </c>
      <c r="F11" s="40">
        <v>-4142647.85</v>
      </c>
      <c r="G11" s="5" t="s">
        <v>22</v>
      </c>
      <c r="H11" s="1"/>
      <c r="I11" s="10"/>
      <c r="L11"/>
    </row>
    <row r="12" spans="1:17" ht="14.45" x14ac:dyDescent="0.3">
      <c r="A12" s="38" t="s">
        <v>4</v>
      </c>
      <c r="B12" s="41"/>
      <c r="C12" s="42">
        <v>0</v>
      </c>
      <c r="D12" s="40">
        <v>8362219</v>
      </c>
      <c r="E12" s="40">
        <v>0</v>
      </c>
      <c r="F12" s="40">
        <v>8362219</v>
      </c>
      <c r="G12" s="5">
        <f t="shared" si="0"/>
        <v>0</v>
      </c>
      <c r="H12" s="1"/>
      <c r="I12" s="10"/>
      <c r="L12"/>
    </row>
    <row r="13" spans="1:17" ht="14.45" x14ac:dyDescent="0.3">
      <c r="A13" s="38" t="s">
        <v>20</v>
      </c>
      <c r="B13" s="41"/>
      <c r="C13" s="42">
        <v>0</v>
      </c>
      <c r="D13" s="40">
        <v>7218572.2800000003</v>
      </c>
      <c r="E13" s="40">
        <v>6163392.8099999996</v>
      </c>
      <c r="F13" s="40">
        <v>1055179.47</v>
      </c>
      <c r="G13" s="5">
        <f t="shared" si="0"/>
        <v>85.382435347727792</v>
      </c>
      <c r="H13" s="1"/>
      <c r="I13" s="10"/>
      <c r="L13"/>
    </row>
    <row r="14" spans="1:17" ht="14.45" x14ac:dyDescent="0.3">
      <c r="A14" s="38" t="s">
        <v>15</v>
      </c>
      <c r="B14" s="41"/>
      <c r="C14" s="42">
        <v>0</v>
      </c>
      <c r="D14" s="40">
        <v>510000</v>
      </c>
      <c r="E14" s="40">
        <v>0</v>
      </c>
      <c r="F14" s="40">
        <v>510000</v>
      </c>
      <c r="G14" s="5">
        <f t="shared" si="0"/>
        <v>0</v>
      </c>
      <c r="H14" s="1"/>
      <c r="I14" s="10"/>
      <c r="L14"/>
    </row>
    <row r="15" spans="1:17" ht="14.45" x14ac:dyDescent="0.3">
      <c r="A15" s="38" t="s">
        <v>5</v>
      </c>
      <c r="B15" s="41"/>
      <c r="C15" s="42">
        <v>0</v>
      </c>
      <c r="D15" s="40">
        <v>606270</v>
      </c>
      <c r="E15" s="40">
        <v>3815841.38</v>
      </c>
      <c r="F15" s="40">
        <v>-3209571.38</v>
      </c>
      <c r="G15" s="5">
        <f t="shared" si="0"/>
        <v>629.39637125373179</v>
      </c>
      <c r="H15" s="1"/>
      <c r="I15" s="10"/>
      <c r="L15"/>
    </row>
    <row r="16" spans="1:17" s="37" customFormat="1" ht="14.45" x14ac:dyDescent="0.3">
      <c r="A16" s="38" t="s">
        <v>21</v>
      </c>
      <c r="B16" s="41"/>
      <c r="C16" s="42">
        <v>0</v>
      </c>
      <c r="D16" s="40">
        <v>9766324</v>
      </c>
      <c r="E16" s="40">
        <v>690994.01</v>
      </c>
      <c r="F16" s="40">
        <v>7641510.9900000002</v>
      </c>
      <c r="G16" s="5">
        <f t="shared" si="0"/>
        <v>7.0752722313943304</v>
      </c>
      <c r="H16" s="36"/>
      <c r="I16" s="35"/>
      <c r="J16" s="35"/>
      <c r="K16" s="35"/>
    </row>
    <row r="17" spans="1:12" s="37" customFormat="1" ht="14.45" x14ac:dyDescent="0.3">
      <c r="A17" s="38" t="s">
        <v>16</v>
      </c>
      <c r="B17" s="41"/>
      <c r="C17" s="42">
        <v>0</v>
      </c>
      <c r="D17" s="40">
        <v>5132568.18</v>
      </c>
      <c r="E17" s="40">
        <v>4954088.18</v>
      </c>
      <c r="F17" s="40">
        <v>178480</v>
      </c>
      <c r="G17" s="5">
        <f t="shared" si="0"/>
        <v>96.522598556109202</v>
      </c>
      <c r="H17" s="36"/>
      <c r="I17" s="35"/>
      <c r="J17" s="35"/>
      <c r="K17" s="35"/>
    </row>
    <row r="18" spans="1:12" s="37" customFormat="1" ht="14.45" x14ac:dyDescent="0.3">
      <c r="A18" s="38" t="s">
        <v>6</v>
      </c>
      <c r="B18" s="41"/>
      <c r="C18" s="42">
        <v>0</v>
      </c>
      <c r="D18" s="40">
        <v>66497388.880000003</v>
      </c>
      <c r="E18" s="40">
        <v>18759103.809999999</v>
      </c>
      <c r="F18" s="40">
        <v>46188405.960000001</v>
      </c>
      <c r="G18" s="5">
        <f t="shared" si="0"/>
        <v>28.210286337486636</v>
      </c>
      <c r="H18" s="36"/>
      <c r="I18" s="35"/>
      <c r="J18" s="35"/>
      <c r="K18" s="35"/>
    </row>
    <row r="19" spans="1:12" ht="14.45" x14ac:dyDescent="0.3">
      <c r="A19" s="83" t="s">
        <v>14</v>
      </c>
      <c r="B19" s="84"/>
      <c r="C19" s="4">
        <f>SUM(C6:C18)</f>
        <v>1261857588.02</v>
      </c>
      <c r="D19" s="4">
        <f t="shared" ref="D19:F19" si="1">SUM(D6:D18)</f>
        <v>1427239719.7400002</v>
      </c>
      <c r="E19" s="4">
        <f t="shared" si="1"/>
        <v>1215453265.7399998</v>
      </c>
      <c r="F19" s="4">
        <f t="shared" si="1"/>
        <v>200612197.31000003</v>
      </c>
      <c r="G19" s="9">
        <f t="shared" si="0"/>
        <v>85.161115468494557</v>
      </c>
      <c r="H19"/>
      <c r="I19"/>
      <c r="J19" s="28"/>
      <c r="K19"/>
      <c r="L19"/>
    </row>
    <row r="20" spans="1:12" ht="15.6" x14ac:dyDescent="0.3">
      <c r="A20" s="80" t="s">
        <v>26</v>
      </c>
      <c r="B20" s="81"/>
      <c r="C20" s="81"/>
      <c r="D20" s="81"/>
      <c r="E20" s="81"/>
      <c r="F20" s="81"/>
      <c r="G20" s="82"/>
      <c r="H20"/>
      <c r="J20"/>
      <c r="K20"/>
      <c r="L20"/>
    </row>
    <row r="21" spans="1:12" ht="14.45" x14ac:dyDescent="0.3">
      <c r="A21" s="23" t="s">
        <v>8</v>
      </c>
      <c r="B21" s="15" t="s">
        <v>7</v>
      </c>
      <c r="C21" s="7" t="s">
        <v>9</v>
      </c>
      <c r="D21" s="7" t="s">
        <v>10</v>
      </c>
      <c r="E21" s="7" t="s">
        <v>0</v>
      </c>
      <c r="F21" s="7" t="s">
        <v>11</v>
      </c>
      <c r="G21" s="7" t="s">
        <v>12</v>
      </c>
      <c r="I21"/>
      <c r="J21"/>
      <c r="K21"/>
      <c r="L21"/>
    </row>
    <row r="22" spans="1:12" ht="14.45" x14ac:dyDescent="0.3">
      <c r="A22" s="6" t="s">
        <v>1</v>
      </c>
      <c r="B22" s="16">
        <v>1000</v>
      </c>
      <c r="C22" s="3">
        <v>939799881</v>
      </c>
      <c r="D22" s="3">
        <v>981485339</v>
      </c>
      <c r="E22" s="5">
        <v>965931494.13</v>
      </c>
      <c r="F22" s="5">
        <f>D22-E22</f>
        <v>15553844.870000005</v>
      </c>
      <c r="G22" s="5">
        <f t="shared" ref="G22:G71" si="2">E22*100/D22</f>
        <v>98.41527486433499</v>
      </c>
      <c r="I22" s="10"/>
      <c r="J22"/>
      <c r="K22"/>
      <c r="L22"/>
    </row>
    <row r="23" spans="1:12" ht="14.45" x14ac:dyDescent="0.3">
      <c r="A23" s="6" t="s">
        <v>1</v>
      </c>
      <c r="B23" s="16">
        <v>2000</v>
      </c>
      <c r="C23" s="3">
        <v>135593588</v>
      </c>
      <c r="D23" s="3">
        <v>76819171.599999994</v>
      </c>
      <c r="E23" s="5">
        <v>33510965.899999999</v>
      </c>
      <c r="F23" s="5">
        <f t="shared" ref="F23:F71" si="3">D23-E23</f>
        <v>43308205.699999996</v>
      </c>
      <c r="G23" s="5">
        <f t="shared" si="2"/>
        <v>43.623180518650635</v>
      </c>
      <c r="I23" s="10"/>
      <c r="J23"/>
      <c r="K23"/>
      <c r="L23"/>
    </row>
    <row r="24" spans="1:12" x14ac:dyDescent="0.25">
      <c r="A24" s="6" t="s">
        <v>1</v>
      </c>
      <c r="B24" s="16">
        <v>3000</v>
      </c>
      <c r="C24" s="3">
        <v>66911056</v>
      </c>
      <c r="D24" s="3">
        <v>84987419.730000004</v>
      </c>
      <c r="E24" s="5">
        <v>51832583.060000002</v>
      </c>
      <c r="F24" s="5">
        <f t="shared" si="3"/>
        <v>33154836.670000002</v>
      </c>
      <c r="G24" s="5">
        <f t="shared" si="2"/>
        <v>60.98853597940618</v>
      </c>
      <c r="I24" s="10"/>
      <c r="J24"/>
      <c r="K24"/>
      <c r="L24"/>
    </row>
    <row r="25" spans="1:12" s="47" customFormat="1" x14ac:dyDescent="0.25">
      <c r="A25" s="45" t="s">
        <v>1</v>
      </c>
      <c r="B25" s="46">
        <v>4000</v>
      </c>
      <c r="C25" s="32">
        <v>18000</v>
      </c>
      <c r="D25" s="32">
        <v>0</v>
      </c>
      <c r="E25" s="34">
        <v>0</v>
      </c>
      <c r="F25" s="5">
        <f t="shared" si="3"/>
        <v>0</v>
      </c>
      <c r="G25" s="5" t="s">
        <v>22</v>
      </c>
      <c r="H25" s="39"/>
      <c r="I25" s="39"/>
    </row>
    <row r="26" spans="1:12" s="47" customFormat="1" x14ac:dyDescent="0.25">
      <c r="A26" s="45" t="s">
        <v>1</v>
      </c>
      <c r="B26" s="46">
        <v>5000</v>
      </c>
      <c r="C26" s="32">
        <v>2844853</v>
      </c>
      <c r="D26" s="32">
        <v>2275674.21</v>
      </c>
      <c r="E26" s="32">
        <v>215126.72</v>
      </c>
      <c r="F26" s="5">
        <f t="shared" si="3"/>
        <v>2060547.49</v>
      </c>
      <c r="G26" s="5">
        <f t="shared" si="2"/>
        <v>9.4533180125111151</v>
      </c>
      <c r="H26" s="39"/>
      <c r="I26" s="39"/>
    </row>
    <row r="27" spans="1:12" s="47" customFormat="1" x14ac:dyDescent="0.25">
      <c r="A27" s="45"/>
      <c r="B27" s="46"/>
      <c r="C27" s="4">
        <f>SUM(C22:C26)</f>
        <v>1145167378</v>
      </c>
      <c r="D27" s="4">
        <f t="shared" ref="D27:E27" si="4">SUM(D22:D26)</f>
        <v>1145567604.54</v>
      </c>
      <c r="E27" s="4">
        <f t="shared" si="4"/>
        <v>1051490169.8099999</v>
      </c>
      <c r="F27" s="9">
        <f t="shared" si="3"/>
        <v>94077434.730000019</v>
      </c>
      <c r="G27" s="9">
        <f t="shared" si="2"/>
        <v>91.787701192215835</v>
      </c>
      <c r="H27" s="39"/>
      <c r="I27" s="39"/>
    </row>
    <row r="28" spans="1:12" s="47" customFormat="1" x14ac:dyDescent="0.25">
      <c r="A28" s="45" t="s">
        <v>2</v>
      </c>
      <c r="B28" s="46">
        <v>4000</v>
      </c>
      <c r="C28" s="32">
        <v>3499506</v>
      </c>
      <c r="D28" s="32">
        <v>3499506</v>
      </c>
      <c r="E28" s="34">
        <v>3499506</v>
      </c>
      <c r="F28" s="5">
        <f t="shared" si="3"/>
        <v>0</v>
      </c>
      <c r="G28" s="5">
        <f t="shared" si="2"/>
        <v>100</v>
      </c>
      <c r="H28" s="39"/>
      <c r="I28" s="39"/>
    </row>
    <row r="29" spans="1:12" s="47" customFormat="1" x14ac:dyDescent="0.25">
      <c r="A29" s="45"/>
      <c r="B29" s="46"/>
      <c r="C29" s="51">
        <f>SUM(C28)</f>
        <v>3499506</v>
      </c>
      <c r="D29" s="51">
        <f t="shared" ref="D29:E29" si="5">SUM(D28)</f>
        <v>3499506</v>
      </c>
      <c r="E29" s="51">
        <f t="shared" si="5"/>
        <v>3499506</v>
      </c>
      <c r="F29" s="9">
        <f t="shared" si="3"/>
        <v>0</v>
      </c>
      <c r="G29" s="9">
        <f t="shared" si="2"/>
        <v>100</v>
      </c>
      <c r="H29" s="39"/>
      <c r="I29" s="39"/>
    </row>
    <row r="30" spans="1:12" s="47" customFormat="1" x14ac:dyDescent="0.25">
      <c r="A30" s="45" t="s">
        <v>17</v>
      </c>
      <c r="B30" s="46">
        <v>1000</v>
      </c>
      <c r="C30" s="52">
        <v>96540000</v>
      </c>
      <c r="D30" s="52">
        <v>76349295.980000004</v>
      </c>
      <c r="E30" s="52">
        <v>80794005.180000007</v>
      </c>
      <c r="F30" s="5">
        <f t="shared" si="3"/>
        <v>-4444709.200000003</v>
      </c>
      <c r="G30" s="5">
        <f t="shared" si="2"/>
        <v>105.82154575618394</v>
      </c>
      <c r="H30" s="39"/>
      <c r="I30" s="39"/>
    </row>
    <row r="31" spans="1:12" s="47" customFormat="1" x14ac:dyDescent="0.25">
      <c r="A31" s="45" t="s">
        <v>17</v>
      </c>
      <c r="B31" s="46">
        <v>2000</v>
      </c>
      <c r="C31" s="52">
        <v>7200500.1600000001</v>
      </c>
      <c r="D31" s="52">
        <v>7596394</v>
      </c>
      <c r="E31" s="48">
        <v>2386080.5299999998</v>
      </c>
      <c r="F31" s="5">
        <f t="shared" si="3"/>
        <v>5210313.4700000007</v>
      </c>
      <c r="G31" s="5">
        <f t="shared" si="2"/>
        <v>31.410699997920062</v>
      </c>
      <c r="H31" s="39"/>
      <c r="I31" s="39"/>
    </row>
    <row r="32" spans="1:12" s="47" customFormat="1" x14ac:dyDescent="0.25">
      <c r="A32" s="45" t="s">
        <v>17</v>
      </c>
      <c r="B32" s="46">
        <v>3000</v>
      </c>
      <c r="C32" s="52">
        <v>4996324.92</v>
      </c>
      <c r="D32" s="52">
        <v>5919499.2599999998</v>
      </c>
      <c r="E32" s="48">
        <v>3922692.83</v>
      </c>
      <c r="F32" s="5">
        <f t="shared" si="3"/>
        <v>1996806.4299999997</v>
      </c>
      <c r="G32" s="5">
        <f t="shared" si="2"/>
        <v>66.267308393919791</v>
      </c>
      <c r="H32" s="39"/>
      <c r="I32" s="39"/>
    </row>
    <row r="33" spans="1:11" s="47" customFormat="1" x14ac:dyDescent="0.25">
      <c r="A33" s="45" t="s">
        <v>17</v>
      </c>
      <c r="B33" s="46">
        <v>4000</v>
      </c>
      <c r="C33" s="52">
        <v>72384</v>
      </c>
      <c r="D33" s="52">
        <v>72384</v>
      </c>
      <c r="E33" s="48">
        <v>0</v>
      </c>
      <c r="F33" s="5">
        <f t="shared" si="3"/>
        <v>72384</v>
      </c>
      <c r="G33" s="5">
        <f t="shared" si="2"/>
        <v>0</v>
      </c>
      <c r="H33" s="39"/>
      <c r="I33" s="39"/>
    </row>
    <row r="34" spans="1:11" s="47" customFormat="1" ht="15.75" x14ac:dyDescent="0.25">
      <c r="A34" s="45" t="s">
        <v>17</v>
      </c>
      <c r="B34" s="46">
        <v>5000</v>
      </c>
      <c r="C34" s="52">
        <v>4376494.9000000004</v>
      </c>
      <c r="D34" s="50">
        <v>3057426.7199999993</v>
      </c>
      <c r="E34" s="48">
        <v>933825.48</v>
      </c>
      <c r="F34" s="5">
        <f t="shared" si="3"/>
        <v>2123601.2399999993</v>
      </c>
      <c r="G34" s="5">
        <f t="shared" si="2"/>
        <v>30.542857295366353</v>
      </c>
      <c r="H34" s="39"/>
      <c r="I34" s="39"/>
    </row>
    <row r="35" spans="1:11" s="47" customFormat="1" ht="15.75" x14ac:dyDescent="0.25">
      <c r="A35" s="45" t="s">
        <v>17</v>
      </c>
      <c r="B35" s="46">
        <v>6000</v>
      </c>
      <c r="C35" s="52">
        <v>5000.04</v>
      </c>
      <c r="D35" s="50">
        <v>5000.04</v>
      </c>
      <c r="E35" s="48">
        <v>0</v>
      </c>
      <c r="F35" s="5">
        <f t="shared" si="3"/>
        <v>5000.04</v>
      </c>
      <c r="G35" s="5">
        <f t="shared" si="2"/>
        <v>0</v>
      </c>
      <c r="H35" s="39"/>
      <c r="I35" s="39"/>
    </row>
    <row r="36" spans="1:11" s="47" customFormat="1" x14ac:dyDescent="0.25">
      <c r="A36" s="45"/>
      <c r="B36" s="46"/>
      <c r="C36" s="51">
        <f>SUM(C30:C35)</f>
        <v>113190704.02000001</v>
      </c>
      <c r="D36" s="51">
        <f t="shared" ref="D36:E36" si="6">SUM(D30:D35)</f>
        <v>93000000.000000015</v>
      </c>
      <c r="E36" s="51">
        <f t="shared" si="6"/>
        <v>88036604.020000011</v>
      </c>
      <c r="F36" s="9">
        <f t="shared" si="3"/>
        <v>4963395.9800000042</v>
      </c>
      <c r="G36" s="9">
        <f t="shared" si="2"/>
        <v>94.663015075268817</v>
      </c>
      <c r="H36" s="39"/>
      <c r="I36" s="39"/>
    </row>
    <row r="37" spans="1:11" s="47" customFormat="1" x14ac:dyDescent="0.25">
      <c r="A37" s="45" t="s">
        <v>18</v>
      </c>
      <c r="B37" s="46">
        <v>1000</v>
      </c>
      <c r="C37" s="52">
        <v>0</v>
      </c>
      <c r="D37" s="52">
        <v>25353748.170000002</v>
      </c>
      <c r="E37" s="48">
        <v>11775448.5</v>
      </c>
      <c r="F37" s="5">
        <f t="shared" si="3"/>
        <v>13578299.670000002</v>
      </c>
      <c r="G37" s="5">
        <f t="shared" si="2"/>
        <v>46.444606221708007</v>
      </c>
      <c r="H37" s="39"/>
      <c r="I37" s="39"/>
    </row>
    <row r="38" spans="1:11" s="47" customFormat="1" x14ac:dyDescent="0.25">
      <c r="A38" s="45" t="s">
        <v>18</v>
      </c>
      <c r="B38" s="46">
        <v>2000</v>
      </c>
      <c r="C38" s="52">
        <v>0</v>
      </c>
      <c r="D38" s="52">
        <v>32860530.16</v>
      </c>
      <c r="E38" s="52">
        <v>5798324.3300000001</v>
      </c>
      <c r="F38" s="5">
        <f t="shared" si="3"/>
        <v>27062205.829999998</v>
      </c>
      <c r="G38" s="5">
        <f t="shared" si="2"/>
        <v>17.645254966269846</v>
      </c>
      <c r="H38" s="39"/>
      <c r="I38" s="39"/>
    </row>
    <row r="39" spans="1:11" s="47" customFormat="1" x14ac:dyDescent="0.25">
      <c r="A39" s="45" t="s">
        <v>18</v>
      </c>
      <c r="B39" s="46">
        <v>3000</v>
      </c>
      <c r="C39" s="52">
        <v>0</v>
      </c>
      <c r="D39" s="52">
        <v>7466405.1799999997</v>
      </c>
      <c r="E39" s="34">
        <v>277925</v>
      </c>
      <c r="F39" s="5">
        <f t="shared" si="3"/>
        <v>7188480.1799999997</v>
      </c>
      <c r="G39" s="5">
        <f t="shared" si="2"/>
        <v>3.7223401797757782</v>
      </c>
      <c r="H39" s="39"/>
      <c r="I39" s="39"/>
    </row>
    <row r="40" spans="1:11" s="47" customFormat="1" x14ac:dyDescent="0.25">
      <c r="A40" s="45" t="s">
        <v>18</v>
      </c>
      <c r="B40" s="46">
        <v>4000</v>
      </c>
      <c r="C40" s="52">
        <v>0</v>
      </c>
      <c r="D40" s="52">
        <v>4060000</v>
      </c>
      <c r="E40" s="52">
        <v>0</v>
      </c>
      <c r="F40" s="5">
        <f t="shared" si="3"/>
        <v>4060000</v>
      </c>
      <c r="G40" s="5">
        <f t="shared" si="2"/>
        <v>0</v>
      </c>
      <c r="H40" s="39"/>
      <c r="I40" s="39"/>
    </row>
    <row r="41" spans="1:11" s="47" customFormat="1" x14ac:dyDescent="0.25">
      <c r="A41" s="45" t="s">
        <v>18</v>
      </c>
      <c r="B41" s="46">
        <v>5000</v>
      </c>
      <c r="C41" s="52">
        <v>0</v>
      </c>
      <c r="D41" s="52">
        <v>1203630.69</v>
      </c>
      <c r="E41" s="34">
        <v>0</v>
      </c>
      <c r="F41" s="5">
        <f t="shared" si="3"/>
        <v>1203630.69</v>
      </c>
      <c r="G41" s="5">
        <f t="shared" si="2"/>
        <v>0</v>
      </c>
      <c r="H41" s="39"/>
      <c r="I41" s="39"/>
    </row>
    <row r="42" spans="1:11" s="47" customFormat="1" x14ac:dyDescent="0.25">
      <c r="A42" s="45"/>
      <c r="B42" s="46"/>
      <c r="C42" s="51">
        <f>SUM(C37:C41)</f>
        <v>0</v>
      </c>
      <c r="D42" s="51">
        <f t="shared" ref="D42:E42" si="7">SUM(D37:D41)</f>
        <v>70944314.199999988</v>
      </c>
      <c r="E42" s="51">
        <f t="shared" si="7"/>
        <v>17851697.829999998</v>
      </c>
      <c r="F42" s="9">
        <f t="shared" si="3"/>
        <v>53092616.36999999</v>
      </c>
      <c r="G42" s="9">
        <f t="shared" si="2"/>
        <v>25.162971876328324</v>
      </c>
      <c r="H42" s="39"/>
      <c r="I42" s="39"/>
    </row>
    <row r="43" spans="1:11" s="47" customFormat="1" x14ac:dyDescent="0.25">
      <c r="A43" s="45" t="s">
        <v>19</v>
      </c>
      <c r="B43" s="46">
        <v>1000</v>
      </c>
      <c r="C43" s="52">
        <v>0</v>
      </c>
      <c r="D43" s="52">
        <v>8604634.6999999993</v>
      </c>
      <c r="E43" s="34">
        <v>8542025.8100000005</v>
      </c>
      <c r="F43" s="5">
        <f t="shared" si="3"/>
        <v>62608.889999998733</v>
      </c>
      <c r="G43" s="5">
        <f t="shared" si="2"/>
        <v>99.272381778159627</v>
      </c>
      <c r="H43" s="39"/>
      <c r="I43" s="39"/>
    </row>
    <row r="44" spans="1:11" s="47" customFormat="1" x14ac:dyDescent="0.25">
      <c r="A44" s="45" t="s">
        <v>19</v>
      </c>
      <c r="B44" s="46">
        <v>4000</v>
      </c>
      <c r="C44" s="52">
        <v>0</v>
      </c>
      <c r="D44" s="52">
        <v>7530317.96</v>
      </c>
      <c r="E44" s="34">
        <v>7507194.2300000004</v>
      </c>
      <c r="F44" s="5">
        <f t="shared" si="3"/>
        <v>23123.729999999516</v>
      </c>
      <c r="G44" s="5">
        <f t="shared" si="2"/>
        <v>99.692924918671025</v>
      </c>
      <c r="H44" s="39"/>
      <c r="I44" s="39"/>
    </row>
    <row r="45" spans="1:11" s="47" customFormat="1" x14ac:dyDescent="0.25">
      <c r="A45" s="45"/>
      <c r="B45" s="46"/>
      <c r="C45" s="51">
        <f>SUM(C43:C44)</f>
        <v>0</v>
      </c>
      <c r="D45" s="51">
        <f t="shared" ref="D45:E45" si="8">SUM(D43:D44)</f>
        <v>16134952.66</v>
      </c>
      <c r="E45" s="51">
        <f t="shared" si="8"/>
        <v>16049220.040000001</v>
      </c>
      <c r="F45" s="9">
        <f t="shared" si="3"/>
        <v>85732.61999999918</v>
      </c>
      <c r="G45" s="9">
        <f t="shared" si="2"/>
        <v>99.468652794919322</v>
      </c>
      <c r="H45" s="39"/>
      <c r="I45" s="39"/>
    </row>
    <row r="46" spans="1:11" s="47" customFormat="1" x14ac:dyDescent="0.25">
      <c r="A46" s="45" t="s">
        <v>3</v>
      </c>
      <c r="B46" s="46">
        <v>4000</v>
      </c>
      <c r="C46" s="52">
        <v>0</v>
      </c>
      <c r="D46" s="52">
        <v>0</v>
      </c>
      <c r="E46" s="52">
        <v>4142647.85</v>
      </c>
      <c r="F46" s="5">
        <f t="shared" si="3"/>
        <v>-4142647.85</v>
      </c>
      <c r="G46" s="5" t="s">
        <v>22</v>
      </c>
      <c r="H46" s="39"/>
      <c r="I46" s="39"/>
    </row>
    <row r="47" spans="1:11" s="47" customFormat="1" x14ac:dyDescent="0.25">
      <c r="A47" s="45"/>
      <c r="B47" s="46"/>
      <c r="C47" s="51">
        <f>SUM(C46)</f>
        <v>0</v>
      </c>
      <c r="D47" s="51">
        <f t="shared" ref="D47:E47" si="9">SUM(D46)</f>
        <v>0</v>
      </c>
      <c r="E47" s="51">
        <f t="shared" si="9"/>
        <v>4142647.85</v>
      </c>
      <c r="F47" s="9">
        <f t="shared" si="3"/>
        <v>-4142647.85</v>
      </c>
      <c r="G47" s="9">
        <f>SUM(G46)</f>
        <v>0</v>
      </c>
      <c r="H47" s="39"/>
      <c r="I47" s="39"/>
    </row>
    <row r="48" spans="1:11" s="47" customFormat="1" x14ac:dyDescent="0.25">
      <c r="A48" s="45" t="s">
        <v>4</v>
      </c>
      <c r="B48" s="46">
        <v>2000</v>
      </c>
      <c r="C48" s="52">
        <v>0</v>
      </c>
      <c r="D48" s="52">
        <v>8362219</v>
      </c>
      <c r="E48" s="52">
        <v>0</v>
      </c>
      <c r="F48" s="5">
        <f t="shared" si="3"/>
        <v>8362219</v>
      </c>
      <c r="G48" s="5">
        <f t="shared" si="2"/>
        <v>0</v>
      </c>
      <c r="H48" s="43"/>
      <c r="I48" s="39"/>
      <c r="J48" s="39"/>
      <c r="K48" s="39"/>
    </row>
    <row r="49" spans="1:15" s="47" customFormat="1" x14ac:dyDescent="0.25">
      <c r="A49" s="45"/>
      <c r="B49" s="46"/>
      <c r="C49" s="51">
        <f>SUM(C48)</f>
        <v>0</v>
      </c>
      <c r="D49" s="51">
        <f t="shared" ref="D49:E49" si="10">SUM(D48)</f>
        <v>8362219</v>
      </c>
      <c r="E49" s="51">
        <f t="shared" si="10"/>
        <v>0</v>
      </c>
      <c r="F49" s="9">
        <f t="shared" si="3"/>
        <v>8362219</v>
      </c>
      <c r="G49" s="9">
        <f t="shared" si="2"/>
        <v>0</v>
      </c>
      <c r="H49" s="43"/>
      <c r="I49" s="39"/>
      <c r="J49" s="39"/>
      <c r="K49" s="39"/>
    </row>
    <row r="50" spans="1:15" s="47" customFormat="1" x14ac:dyDescent="0.25">
      <c r="A50" s="45" t="s">
        <v>20</v>
      </c>
      <c r="B50" s="46">
        <v>1000</v>
      </c>
      <c r="C50" s="52">
        <v>0</v>
      </c>
      <c r="D50" s="52">
        <v>6302372.2800000003</v>
      </c>
      <c r="E50" s="52">
        <v>5605069.2800000003</v>
      </c>
      <c r="F50" s="5">
        <f t="shared" si="3"/>
        <v>697303</v>
      </c>
      <c r="G50" s="5">
        <f t="shared" si="2"/>
        <v>88.935864639211687</v>
      </c>
      <c r="H50" s="43"/>
      <c r="I50" s="39"/>
      <c r="J50" s="39"/>
      <c r="K50" s="39"/>
    </row>
    <row r="51" spans="1:15" s="47" customFormat="1" x14ac:dyDescent="0.25">
      <c r="A51" s="45" t="s">
        <v>20</v>
      </c>
      <c r="B51" s="46">
        <v>3000</v>
      </c>
      <c r="C51" s="52">
        <v>0</v>
      </c>
      <c r="D51" s="52">
        <v>916200</v>
      </c>
      <c r="E51" s="52">
        <v>558323.53</v>
      </c>
      <c r="F51" s="5">
        <f t="shared" si="3"/>
        <v>357876.47</v>
      </c>
      <c r="G51" s="5">
        <f t="shared" si="2"/>
        <v>60.939044968347524</v>
      </c>
      <c r="H51" s="43"/>
      <c r="I51" s="39"/>
      <c r="J51" s="39"/>
      <c r="K51" s="39"/>
      <c r="L51" s="39"/>
    </row>
    <row r="52" spans="1:15" s="47" customFormat="1" x14ac:dyDescent="0.25">
      <c r="A52" s="45"/>
      <c r="B52" s="46"/>
      <c r="C52" s="51">
        <f>SUM(C50:C51)</f>
        <v>0</v>
      </c>
      <c r="D52" s="51">
        <f t="shared" ref="D52:E52" si="11">SUM(D50:D51)</f>
        <v>7218572.2800000003</v>
      </c>
      <c r="E52" s="51">
        <f t="shared" si="11"/>
        <v>6163392.8100000005</v>
      </c>
      <c r="F52" s="9">
        <f t="shared" si="3"/>
        <v>1055179.4699999997</v>
      </c>
      <c r="G52" s="9">
        <f t="shared" si="2"/>
        <v>85.382435347727792</v>
      </c>
      <c r="H52" s="43"/>
      <c r="I52" s="39"/>
      <c r="J52" s="39"/>
      <c r="K52" s="39"/>
      <c r="L52" s="39"/>
    </row>
    <row r="53" spans="1:15" s="47" customFormat="1" x14ac:dyDescent="0.25">
      <c r="A53" s="45" t="s">
        <v>15</v>
      </c>
      <c r="B53" s="46">
        <v>4000</v>
      </c>
      <c r="C53" s="52">
        <v>0</v>
      </c>
      <c r="D53" s="52">
        <v>510000</v>
      </c>
      <c r="E53" s="52">
        <v>0</v>
      </c>
      <c r="F53" s="5">
        <f t="shared" si="3"/>
        <v>510000</v>
      </c>
      <c r="G53" s="5">
        <f t="shared" si="2"/>
        <v>0</v>
      </c>
      <c r="H53" s="43"/>
      <c r="I53" s="43"/>
      <c r="J53" s="43"/>
      <c r="K53" s="39"/>
      <c r="L53" s="43"/>
      <c r="M53" s="43"/>
      <c r="N53" s="43"/>
      <c r="O53" s="43"/>
    </row>
    <row r="54" spans="1:15" s="47" customFormat="1" x14ac:dyDescent="0.25">
      <c r="A54" s="45"/>
      <c r="B54" s="46"/>
      <c r="C54" s="49">
        <f>SUM(C53)</f>
        <v>0</v>
      </c>
      <c r="D54" s="49">
        <f t="shared" ref="D54:E54" si="12">SUM(D53)</f>
        <v>510000</v>
      </c>
      <c r="E54" s="49">
        <f t="shared" si="12"/>
        <v>0</v>
      </c>
      <c r="F54" s="9">
        <f t="shared" si="3"/>
        <v>510000</v>
      </c>
      <c r="G54" s="9">
        <f t="shared" si="2"/>
        <v>0</v>
      </c>
      <c r="H54" s="43"/>
      <c r="I54" s="43"/>
      <c r="J54" s="43"/>
      <c r="K54" s="39"/>
      <c r="L54" s="43"/>
      <c r="M54" s="43"/>
      <c r="N54" s="43"/>
      <c r="O54" s="43"/>
    </row>
    <row r="55" spans="1:15" s="47" customFormat="1" x14ac:dyDescent="0.25">
      <c r="A55" s="45" t="s">
        <v>5</v>
      </c>
      <c r="B55" s="46">
        <v>1000</v>
      </c>
      <c r="C55" s="52">
        <v>0</v>
      </c>
      <c r="D55" s="52">
        <v>0</v>
      </c>
      <c r="E55" s="52">
        <v>3209571.38</v>
      </c>
      <c r="F55" s="5">
        <f t="shared" si="3"/>
        <v>-3209571.38</v>
      </c>
      <c r="G55" s="5" t="s">
        <v>22</v>
      </c>
      <c r="H55" s="43"/>
      <c r="I55" s="43"/>
      <c r="J55" s="43"/>
      <c r="K55" s="39"/>
      <c r="L55" s="43"/>
      <c r="M55" s="43"/>
      <c r="N55" s="43"/>
      <c r="O55" s="43"/>
    </row>
    <row r="56" spans="1:15" s="47" customFormat="1" x14ac:dyDescent="0.25">
      <c r="A56" s="45" t="s">
        <v>5</v>
      </c>
      <c r="B56" s="46">
        <v>2000</v>
      </c>
      <c r="C56" s="52">
        <v>0</v>
      </c>
      <c r="D56" s="52">
        <v>11</v>
      </c>
      <c r="E56" s="52">
        <v>11</v>
      </c>
      <c r="F56" s="5">
        <f t="shared" si="3"/>
        <v>0</v>
      </c>
      <c r="G56" s="5">
        <f t="shared" si="2"/>
        <v>100</v>
      </c>
      <c r="H56" s="43"/>
      <c r="I56" s="43"/>
      <c r="J56" s="43"/>
      <c r="K56" s="39"/>
      <c r="L56" s="43"/>
      <c r="M56" s="43"/>
      <c r="N56" s="43"/>
      <c r="O56" s="43"/>
    </row>
    <row r="57" spans="1:15" s="47" customFormat="1" x14ac:dyDescent="0.25">
      <c r="A57" s="45" t="s">
        <v>5</v>
      </c>
      <c r="B57" s="46">
        <v>3000</v>
      </c>
      <c r="C57" s="52">
        <v>0</v>
      </c>
      <c r="D57" s="52">
        <v>606259</v>
      </c>
      <c r="E57" s="52">
        <v>606259</v>
      </c>
      <c r="F57" s="5">
        <f t="shared" si="3"/>
        <v>0</v>
      </c>
      <c r="G57" s="5">
        <f t="shared" si="2"/>
        <v>100</v>
      </c>
      <c r="H57" s="43"/>
      <c r="I57" s="43"/>
      <c r="J57" s="43"/>
      <c r="K57" s="39"/>
      <c r="L57" s="43"/>
      <c r="M57" s="43"/>
      <c r="N57" s="43"/>
      <c r="O57" s="43"/>
    </row>
    <row r="58" spans="1:15" s="47" customFormat="1" x14ac:dyDescent="0.25">
      <c r="A58" s="45"/>
      <c r="B58" s="46"/>
      <c r="C58" s="51">
        <f>SUM(C55:C57)</f>
        <v>0</v>
      </c>
      <c r="D58" s="51">
        <f t="shared" ref="D58:E58" si="13">SUM(D55:D57)</f>
        <v>606270</v>
      </c>
      <c r="E58" s="51">
        <f t="shared" si="13"/>
        <v>3815841.38</v>
      </c>
      <c r="F58" s="9">
        <f t="shared" si="3"/>
        <v>-3209571.38</v>
      </c>
      <c r="G58" s="9">
        <f t="shared" si="2"/>
        <v>629.39637125373179</v>
      </c>
      <c r="H58" s="43"/>
      <c r="I58" s="43"/>
      <c r="J58" s="43"/>
      <c r="K58" s="39"/>
      <c r="L58" s="43"/>
      <c r="M58" s="43"/>
      <c r="N58" s="43"/>
      <c r="O58" s="43"/>
    </row>
    <row r="59" spans="1:15" s="47" customFormat="1" x14ac:dyDescent="0.25">
      <c r="A59" s="45" t="s">
        <v>21</v>
      </c>
      <c r="B59" s="46">
        <v>2000</v>
      </c>
      <c r="C59" s="52">
        <v>0</v>
      </c>
      <c r="D59" s="52">
        <v>3047996.67</v>
      </c>
      <c r="E59" s="52">
        <v>113552.88</v>
      </c>
      <c r="F59" s="5">
        <f t="shared" si="3"/>
        <v>2934443.79</v>
      </c>
      <c r="G59" s="5">
        <f t="shared" si="2"/>
        <v>3.7254922591500077</v>
      </c>
      <c r="H59" s="43"/>
      <c r="I59" s="43"/>
      <c r="J59" s="43"/>
      <c r="K59" s="39"/>
      <c r="L59" s="43"/>
      <c r="M59" s="43"/>
      <c r="N59" s="43"/>
      <c r="O59" s="43"/>
    </row>
    <row r="60" spans="1:15" s="47" customFormat="1" x14ac:dyDescent="0.25">
      <c r="A60" s="45" t="s">
        <v>21</v>
      </c>
      <c r="B60" s="46">
        <v>3000</v>
      </c>
      <c r="C60" s="52">
        <v>0</v>
      </c>
      <c r="D60" s="52">
        <v>4223531.3499999996</v>
      </c>
      <c r="E60" s="52">
        <v>577441.13</v>
      </c>
      <c r="F60" s="5">
        <f t="shared" si="3"/>
        <v>3646090.2199999997</v>
      </c>
      <c r="G60" s="5">
        <f t="shared" si="2"/>
        <v>13.671998196485509</v>
      </c>
      <c r="H60" s="43"/>
      <c r="I60" s="43"/>
      <c r="J60" s="43"/>
      <c r="K60" s="39"/>
      <c r="L60" s="43"/>
      <c r="M60" s="43"/>
      <c r="N60" s="43"/>
      <c r="O60" s="43"/>
    </row>
    <row r="61" spans="1:15" s="47" customFormat="1" x14ac:dyDescent="0.25">
      <c r="A61" s="45" t="s">
        <v>21</v>
      </c>
      <c r="B61" s="46">
        <v>5000</v>
      </c>
      <c r="C61" s="52">
        <v>0</v>
      </c>
      <c r="D61" s="52">
        <v>2494795.98</v>
      </c>
      <c r="E61" s="52">
        <v>0</v>
      </c>
      <c r="F61" s="5">
        <f t="shared" si="3"/>
        <v>2494795.98</v>
      </c>
      <c r="G61" s="5">
        <f t="shared" si="2"/>
        <v>0</v>
      </c>
      <c r="H61" s="43"/>
      <c r="I61" s="43"/>
      <c r="J61" s="43"/>
      <c r="K61" s="39"/>
      <c r="L61" s="43"/>
      <c r="M61" s="43"/>
      <c r="N61" s="43"/>
      <c r="O61" s="43"/>
    </row>
    <row r="62" spans="1:15" s="47" customFormat="1" x14ac:dyDescent="0.25">
      <c r="A62" s="45"/>
      <c r="B62" s="46"/>
      <c r="C62" s="51">
        <f>SUM(C59:C61)</f>
        <v>0</v>
      </c>
      <c r="D62" s="51">
        <f t="shared" ref="D62:E62" si="14">SUM(D59:D61)</f>
        <v>9766324</v>
      </c>
      <c r="E62" s="51">
        <f t="shared" si="14"/>
        <v>690994.01</v>
      </c>
      <c r="F62" s="9">
        <f t="shared" si="3"/>
        <v>9075329.9900000002</v>
      </c>
      <c r="G62" s="9">
        <f t="shared" si="2"/>
        <v>7.0752722313943304</v>
      </c>
      <c r="H62" s="43"/>
      <c r="I62" s="43"/>
      <c r="J62" s="43"/>
      <c r="K62" s="39"/>
      <c r="L62" s="43"/>
      <c r="M62" s="43"/>
      <c r="N62" s="43"/>
      <c r="O62" s="43"/>
    </row>
    <row r="63" spans="1:15" s="47" customFormat="1" x14ac:dyDescent="0.25">
      <c r="A63" s="45" t="s">
        <v>16</v>
      </c>
      <c r="B63" s="46">
        <v>4000</v>
      </c>
      <c r="C63" s="52">
        <v>0</v>
      </c>
      <c r="D63" s="52">
        <v>5132568.18</v>
      </c>
      <c r="E63" s="52">
        <v>4954088.18</v>
      </c>
      <c r="F63" s="5">
        <f t="shared" si="3"/>
        <v>178480</v>
      </c>
      <c r="G63" s="5">
        <f t="shared" si="2"/>
        <v>96.522598556109202</v>
      </c>
      <c r="H63" s="43"/>
      <c r="I63" s="43"/>
      <c r="J63" s="43"/>
      <c r="K63" s="39"/>
      <c r="L63" s="43"/>
      <c r="M63" s="43"/>
      <c r="N63" s="43"/>
      <c r="O63" s="43"/>
    </row>
    <row r="64" spans="1:15" s="47" customFormat="1" x14ac:dyDescent="0.25">
      <c r="A64" s="45"/>
      <c r="B64" s="46"/>
      <c r="C64" s="51">
        <f>SUM(C63)</f>
        <v>0</v>
      </c>
      <c r="D64" s="51">
        <f t="shared" ref="D64:E64" si="15">SUM(D63)</f>
        <v>5132568.18</v>
      </c>
      <c r="E64" s="51">
        <f t="shared" si="15"/>
        <v>4954088.18</v>
      </c>
      <c r="F64" s="9">
        <f t="shared" si="3"/>
        <v>178480</v>
      </c>
      <c r="G64" s="9">
        <f t="shared" si="2"/>
        <v>96.522598556109202</v>
      </c>
      <c r="H64" s="43"/>
      <c r="I64" s="43"/>
      <c r="J64" s="43"/>
      <c r="K64" s="39"/>
      <c r="L64" s="43"/>
      <c r="M64" s="43"/>
      <c r="N64" s="43"/>
      <c r="O64" s="43"/>
    </row>
    <row r="65" spans="1:13" s="47" customFormat="1" x14ac:dyDescent="0.25">
      <c r="A65" s="45" t="s">
        <v>6</v>
      </c>
      <c r="B65" s="46">
        <v>1000</v>
      </c>
      <c r="C65" s="52">
        <v>0</v>
      </c>
      <c r="D65" s="52">
        <v>34683285.859999999</v>
      </c>
      <c r="E65" s="52">
        <v>15556766.5</v>
      </c>
      <c r="F65" s="5">
        <f t="shared" si="3"/>
        <v>19126519.359999999</v>
      </c>
      <c r="G65" s="5">
        <f t="shared" si="2"/>
        <v>44.853785084825297</v>
      </c>
      <c r="H65" s="43"/>
      <c r="I65" s="39"/>
      <c r="J65" s="39"/>
      <c r="K65" s="39"/>
      <c r="L65" s="39"/>
      <c r="M65" s="39"/>
    </row>
    <row r="66" spans="1:13" s="47" customFormat="1" x14ac:dyDescent="0.25">
      <c r="A66" s="45" t="s">
        <v>6</v>
      </c>
      <c r="B66" s="46">
        <v>2000</v>
      </c>
      <c r="C66" s="52">
        <v>0</v>
      </c>
      <c r="D66" s="52">
        <v>4658810.42</v>
      </c>
      <c r="E66" s="52">
        <v>590381.73</v>
      </c>
      <c r="F66" s="5">
        <f t="shared" si="3"/>
        <v>4068428.69</v>
      </c>
      <c r="G66" s="5">
        <f t="shared" si="2"/>
        <v>12.672370772279676</v>
      </c>
      <c r="H66" s="43"/>
      <c r="I66" s="39"/>
      <c r="J66" s="39"/>
      <c r="K66" s="39"/>
      <c r="L66" s="39"/>
      <c r="M66" s="39"/>
    </row>
    <row r="67" spans="1:13" s="47" customFormat="1" x14ac:dyDescent="0.25">
      <c r="A67" s="45" t="s">
        <v>6</v>
      </c>
      <c r="B67" s="46">
        <v>3000</v>
      </c>
      <c r="C67" s="52">
        <v>0</v>
      </c>
      <c r="D67" s="52">
        <v>11767722.949999999</v>
      </c>
      <c r="E67" s="52">
        <v>1633955.58</v>
      </c>
      <c r="F67" s="5">
        <f t="shared" si="3"/>
        <v>10133767.369999999</v>
      </c>
      <c r="G67" s="5">
        <f t="shared" si="2"/>
        <v>13.885061595540028</v>
      </c>
      <c r="H67" s="43"/>
      <c r="I67" s="39"/>
      <c r="J67" s="39"/>
      <c r="K67" s="39"/>
      <c r="L67" s="39"/>
    </row>
    <row r="68" spans="1:13" s="47" customFormat="1" x14ac:dyDescent="0.25">
      <c r="A68" s="45" t="s">
        <v>6</v>
      </c>
      <c r="B68" s="46">
        <v>4000</v>
      </c>
      <c r="C68" s="52">
        <v>0</v>
      </c>
      <c r="D68" s="52">
        <v>2824368</v>
      </c>
      <c r="E68" s="52">
        <v>978000</v>
      </c>
      <c r="F68" s="5">
        <f t="shared" si="3"/>
        <v>1846368</v>
      </c>
      <c r="G68" s="5">
        <f t="shared" si="2"/>
        <v>34.627215716932071</v>
      </c>
      <c r="H68" s="43"/>
      <c r="I68" s="39"/>
      <c r="J68" s="39"/>
      <c r="K68" s="39"/>
      <c r="L68" s="39"/>
    </row>
    <row r="69" spans="1:13" s="47" customFormat="1" x14ac:dyDescent="0.25">
      <c r="A69" s="45" t="s">
        <v>6</v>
      </c>
      <c r="B69" s="46">
        <v>5000</v>
      </c>
      <c r="C69" s="52">
        <v>0</v>
      </c>
      <c r="D69" s="52">
        <v>12563201.65</v>
      </c>
      <c r="E69" s="52">
        <v>0</v>
      </c>
      <c r="F69" s="5">
        <f t="shared" si="3"/>
        <v>12563201.65</v>
      </c>
      <c r="G69" s="5">
        <f t="shared" si="2"/>
        <v>0</v>
      </c>
      <c r="H69" s="43"/>
      <c r="I69" s="39"/>
      <c r="J69" s="39"/>
      <c r="K69" s="39"/>
    </row>
    <row r="70" spans="1:13" x14ac:dyDescent="0.25">
      <c r="A70" s="13"/>
      <c r="B70" s="16"/>
      <c r="C70" s="51">
        <f>SUM(C65:C69)</f>
        <v>0</v>
      </c>
      <c r="D70" s="51">
        <f t="shared" ref="D70:E70" si="16">SUM(D65:D69)</f>
        <v>66497388.880000003</v>
      </c>
      <c r="E70" s="51">
        <f t="shared" si="16"/>
        <v>18759103.810000002</v>
      </c>
      <c r="F70" s="9">
        <f t="shared" si="3"/>
        <v>47738285.07</v>
      </c>
      <c r="G70" s="5">
        <f t="shared" si="2"/>
        <v>28.210286337486643</v>
      </c>
    </row>
    <row r="71" spans="1:13" x14ac:dyDescent="0.25">
      <c r="A71" s="44" t="s">
        <v>25</v>
      </c>
      <c r="B71" s="16"/>
      <c r="C71" s="51">
        <f>SUM(C70,C64,C62,C58,C54,C52,C49,C47,C45,C42,C36,C29,C27)</f>
        <v>1261857588.02</v>
      </c>
      <c r="D71" s="51">
        <f t="shared" ref="D71:E71" si="17">SUM(D70,D64,D62,D58,D54,D52,D49,D47,D45,D42,D36,D29,D27)</f>
        <v>1427239719.74</v>
      </c>
      <c r="E71" s="51">
        <f t="shared" si="17"/>
        <v>1215453265.74</v>
      </c>
      <c r="F71" s="9">
        <f t="shared" si="3"/>
        <v>211786454</v>
      </c>
      <c r="G71" s="9">
        <f t="shared" si="2"/>
        <v>85.161115468494586</v>
      </c>
    </row>
  </sheetData>
  <mergeCells count="6">
    <mergeCell ref="A20:G20"/>
    <mergeCell ref="A1:H1"/>
    <mergeCell ref="A2:H2"/>
    <mergeCell ref="A4:G4"/>
    <mergeCell ref="A5:B5"/>
    <mergeCell ref="A19:B19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zoomScaleNormal="100" workbookViewId="0">
      <selection activeCell="G6" sqref="G6"/>
    </sheetView>
  </sheetViews>
  <sheetFormatPr baseColWidth="10" defaultRowHeight="15" x14ac:dyDescent="0.25"/>
  <cols>
    <col min="1" max="1" width="46.42578125" style="25" customWidth="1"/>
    <col min="2" max="2" width="15.85546875" style="26" customWidth="1"/>
    <col min="3" max="3" width="17.7109375" style="1" bestFit="1" customWidth="1"/>
    <col min="4" max="4" width="17.140625" style="61" bestFit="1" customWidth="1"/>
    <col min="5" max="5" width="17.85546875" style="1" bestFit="1" customWidth="1"/>
    <col min="6" max="6" width="16" style="61" customWidth="1"/>
    <col min="7" max="7" width="22.85546875" style="20" customWidth="1"/>
    <col min="8" max="8" width="15.85546875" style="1" bestFit="1" customWidth="1"/>
    <col min="9" max="9" width="15.85546875" style="10" bestFit="1" customWidth="1"/>
    <col min="10" max="10" width="15.7109375" style="10" customWidth="1"/>
    <col min="11" max="11" width="13.42578125" style="10" customWidth="1"/>
    <col min="12" max="14" width="13.140625" bestFit="1" customWidth="1"/>
  </cols>
  <sheetData>
    <row r="1" spans="1:16" ht="15.6" x14ac:dyDescent="0.3">
      <c r="A1" s="76" t="s">
        <v>13</v>
      </c>
      <c r="B1" s="76"/>
      <c r="C1" s="76"/>
      <c r="D1" s="76"/>
      <c r="E1" s="76"/>
      <c r="F1" s="76"/>
      <c r="G1" s="76"/>
      <c r="L1" s="10"/>
      <c r="M1" s="10"/>
      <c r="N1" s="10"/>
      <c r="O1" s="10"/>
      <c r="P1" s="10"/>
    </row>
    <row r="2" spans="1:16" ht="15.6" x14ac:dyDescent="0.3">
      <c r="A2" s="76" t="s">
        <v>32</v>
      </c>
      <c r="B2" s="76"/>
      <c r="C2" s="76"/>
      <c r="D2" s="76"/>
      <c r="E2" s="76"/>
      <c r="F2" s="76"/>
      <c r="G2" s="76"/>
      <c r="L2" s="10"/>
      <c r="M2" s="10"/>
      <c r="N2" s="10"/>
      <c r="O2" s="10"/>
      <c r="P2" s="10"/>
    </row>
    <row r="3" spans="1:16" ht="14.45" x14ac:dyDescent="0.3">
      <c r="A3" s="22"/>
      <c r="C3" s="20"/>
      <c r="G3" s="33"/>
      <c r="L3" s="10"/>
      <c r="M3" s="10"/>
      <c r="N3" s="10"/>
      <c r="O3" s="10"/>
      <c r="P3" s="10"/>
    </row>
    <row r="4" spans="1:16" ht="15.6" x14ac:dyDescent="0.3">
      <c r="A4" s="77" t="s">
        <v>33</v>
      </c>
      <c r="B4" s="77"/>
      <c r="C4" s="77"/>
      <c r="D4" s="77"/>
      <c r="E4" s="77"/>
      <c r="F4" s="77"/>
      <c r="G4" s="77"/>
      <c r="L4" s="10"/>
      <c r="M4" s="10"/>
      <c r="N4" s="10"/>
      <c r="O4" s="10"/>
    </row>
    <row r="5" spans="1:16" ht="14.45" x14ac:dyDescent="0.3">
      <c r="A5" s="78" t="s">
        <v>8</v>
      </c>
      <c r="B5" s="79"/>
      <c r="C5" s="7" t="s">
        <v>9</v>
      </c>
      <c r="D5" s="60" t="s">
        <v>10</v>
      </c>
      <c r="E5" s="7" t="s">
        <v>0</v>
      </c>
      <c r="F5" s="7" t="s">
        <v>11</v>
      </c>
      <c r="G5" s="7" t="s">
        <v>12</v>
      </c>
    </row>
    <row r="6" spans="1:16" ht="14.45" x14ac:dyDescent="0.3">
      <c r="A6" s="38" t="s">
        <v>1</v>
      </c>
      <c r="B6" s="41"/>
      <c r="C6" s="5">
        <v>1659554585</v>
      </c>
      <c r="D6" s="40">
        <v>1668540105.3</v>
      </c>
      <c r="E6" s="42">
        <v>1563008487.9200001</v>
      </c>
      <c r="F6" s="40">
        <f>D6-E6</f>
        <v>105531617.37999988</v>
      </c>
      <c r="G6" s="5">
        <f>E6*100/D6</f>
        <v>93.675212418042207</v>
      </c>
    </row>
    <row r="7" spans="1:16" ht="14.45" x14ac:dyDescent="0.3">
      <c r="A7" s="38" t="s">
        <v>2</v>
      </c>
      <c r="B7" s="41"/>
      <c r="C7" s="5">
        <v>5249259</v>
      </c>
      <c r="D7" s="40">
        <v>5249259</v>
      </c>
      <c r="E7" s="42">
        <v>5240051</v>
      </c>
      <c r="F7" s="40">
        <f t="shared" ref="F7:F18" si="0">D7-E7</f>
        <v>9208</v>
      </c>
      <c r="G7" s="5">
        <f t="shared" ref="G7:G19" si="1">E7*100/D7</f>
        <v>99.824584765202104</v>
      </c>
    </row>
    <row r="8" spans="1:16" ht="14.45" x14ac:dyDescent="0.3">
      <c r="A8" s="38" t="s">
        <v>17</v>
      </c>
      <c r="B8" s="41"/>
      <c r="C8" s="5">
        <v>169786055.97</v>
      </c>
      <c r="D8" s="40">
        <v>117936255.88</v>
      </c>
      <c r="E8" s="42">
        <v>129685042.20999999</v>
      </c>
      <c r="F8" s="40">
        <f t="shared" si="0"/>
        <v>-11748786.329999998</v>
      </c>
      <c r="G8" s="5">
        <f t="shared" si="1"/>
        <v>109.96198009029079</v>
      </c>
    </row>
    <row r="9" spans="1:16" ht="14.45" x14ac:dyDescent="0.3">
      <c r="A9" s="38" t="s">
        <v>18</v>
      </c>
      <c r="B9" s="41"/>
      <c r="C9" s="5">
        <v>0</v>
      </c>
      <c r="D9" s="40">
        <v>71001333.510000005</v>
      </c>
      <c r="E9" s="42">
        <v>27923632.32</v>
      </c>
      <c r="F9" s="40">
        <f t="shared" si="0"/>
        <v>43077701.190000005</v>
      </c>
      <c r="G9" s="5">
        <f t="shared" si="1"/>
        <v>39.328320947756801</v>
      </c>
    </row>
    <row r="10" spans="1:16" x14ac:dyDescent="0.25">
      <c r="A10" s="38" t="s">
        <v>19</v>
      </c>
      <c r="B10" s="41"/>
      <c r="C10" s="5">
        <v>0</v>
      </c>
      <c r="D10" s="40">
        <v>22248119.960000001</v>
      </c>
      <c r="E10" s="42">
        <v>22142483.949999999</v>
      </c>
      <c r="F10" s="40">
        <f t="shared" si="0"/>
        <v>105636.01000000164</v>
      </c>
      <c r="G10" s="5">
        <f t="shared" si="1"/>
        <v>99.525191296208732</v>
      </c>
    </row>
    <row r="11" spans="1:16" ht="14.45" x14ac:dyDescent="0.3">
      <c r="A11" s="38" t="s">
        <v>3</v>
      </c>
      <c r="B11" s="41"/>
      <c r="C11" s="5">
        <v>0</v>
      </c>
      <c r="D11" s="40">
        <v>0</v>
      </c>
      <c r="E11" s="42">
        <v>6213119.5700000003</v>
      </c>
      <c r="F11" s="40">
        <f t="shared" si="0"/>
        <v>-6213119.5700000003</v>
      </c>
      <c r="G11" s="5" t="s">
        <v>22</v>
      </c>
    </row>
    <row r="12" spans="1:16" ht="14.45" x14ac:dyDescent="0.3">
      <c r="A12" s="38" t="s">
        <v>30</v>
      </c>
      <c r="B12" s="41"/>
      <c r="C12" s="5">
        <v>0</v>
      </c>
      <c r="D12" s="40">
        <v>300000</v>
      </c>
      <c r="E12" s="42">
        <v>0</v>
      </c>
      <c r="F12" s="40">
        <f t="shared" si="0"/>
        <v>300000</v>
      </c>
      <c r="G12" s="5">
        <f t="shared" si="1"/>
        <v>0</v>
      </c>
    </row>
    <row r="13" spans="1:16" s="37" customFormat="1" ht="14.45" x14ac:dyDescent="0.3">
      <c r="A13" s="38" t="s">
        <v>20</v>
      </c>
      <c r="B13" s="41"/>
      <c r="C13" s="62">
        <v>0</v>
      </c>
      <c r="D13" s="40">
        <v>7218572.2800000003</v>
      </c>
      <c r="E13" s="42">
        <v>6962999.8099999996</v>
      </c>
      <c r="F13" s="40">
        <f t="shared" si="0"/>
        <v>255572.47000000067</v>
      </c>
      <c r="G13" s="5">
        <f t="shared" si="1"/>
        <v>96.459514983203846</v>
      </c>
      <c r="H13" s="36"/>
      <c r="I13" s="35"/>
      <c r="J13" s="35"/>
      <c r="K13" s="35"/>
    </row>
    <row r="14" spans="1:16" ht="14.45" x14ac:dyDescent="0.3">
      <c r="A14" s="38" t="s">
        <v>15</v>
      </c>
      <c r="B14" s="41"/>
      <c r="C14" s="5">
        <v>0</v>
      </c>
      <c r="D14" s="40">
        <v>850000</v>
      </c>
      <c r="E14" s="42">
        <v>0</v>
      </c>
      <c r="F14" s="40">
        <f t="shared" si="0"/>
        <v>850000</v>
      </c>
      <c r="G14" s="5">
        <f t="shared" si="1"/>
        <v>0</v>
      </c>
      <c r="H14"/>
      <c r="I14"/>
      <c r="J14" s="28"/>
      <c r="K14"/>
    </row>
    <row r="15" spans="1:16" ht="14.45" x14ac:dyDescent="0.3">
      <c r="A15" s="38" t="s">
        <v>5</v>
      </c>
      <c r="B15" s="41"/>
      <c r="C15" s="5">
        <v>0</v>
      </c>
      <c r="D15" s="40">
        <v>8228778.2800000003</v>
      </c>
      <c r="E15" s="42">
        <v>6714992.5199999996</v>
      </c>
      <c r="F15" s="40">
        <f t="shared" si="0"/>
        <v>1513785.7600000007</v>
      </c>
      <c r="G15" s="5">
        <f t="shared" si="1"/>
        <v>81.603760503801055</v>
      </c>
      <c r="H15"/>
      <c r="I15" s="1"/>
      <c r="J15"/>
      <c r="K15"/>
    </row>
    <row r="16" spans="1:16" ht="14.45" x14ac:dyDescent="0.3">
      <c r="A16" s="38" t="s">
        <v>21</v>
      </c>
      <c r="B16" s="41"/>
      <c r="C16" s="5">
        <v>0</v>
      </c>
      <c r="D16" s="40">
        <v>9766324</v>
      </c>
      <c r="E16" s="42">
        <v>3928305.56</v>
      </c>
      <c r="F16" s="40">
        <f t="shared" si="0"/>
        <v>5838018.4399999995</v>
      </c>
      <c r="G16" s="5">
        <f t="shared" si="1"/>
        <v>40.222969870751783</v>
      </c>
      <c r="H16" s="10"/>
      <c r="I16"/>
      <c r="J16"/>
      <c r="K16"/>
    </row>
    <row r="17" spans="1:11" ht="14.45" x14ac:dyDescent="0.3">
      <c r="A17" s="38" t="s">
        <v>16</v>
      </c>
      <c r="B17" s="41"/>
      <c r="C17" s="5">
        <v>0</v>
      </c>
      <c r="D17" s="40">
        <v>9511566.3499999996</v>
      </c>
      <c r="E17" s="42">
        <v>8314746.1500000004</v>
      </c>
      <c r="F17" s="40">
        <f t="shared" si="0"/>
        <v>1196820.1999999993</v>
      </c>
      <c r="G17" s="5">
        <f t="shared" si="1"/>
        <v>87.417212308044299</v>
      </c>
      <c r="H17" s="10"/>
      <c r="J17"/>
      <c r="K17"/>
    </row>
    <row r="18" spans="1:11" ht="14.45" x14ac:dyDescent="0.3">
      <c r="A18" s="38" t="s">
        <v>6</v>
      </c>
      <c r="B18" s="41"/>
      <c r="C18" s="5">
        <v>0</v>
      </c>
      <c r="D18" s="40">
        <v>68357659.519999996</v>
      </c>
      <c r="E18" s="42">
        <v>36058678.140000001</v>
      </c>
      <c r="F18" s="40">
        <f t="shared" si="0"/>
        <v>32298981.379999995</v>
      </c>
      <c r="G18" s="5">
        <f t="shared" si="1"/>
        <v>52.750018641948969</v>
      </c>
      <c r="H18" s="10"/>
      <c r="J18"/>
      <c r="K18"/>
    </row>
    <row r="19" spans="1:11" s="47" customFormat="1" ht="14.45" x14ac:dyDescent="0.3">
      <c r="A19" s="83" t="s">
        <v>14</v>
      </c>
      <c r="B19" s="84"/>
      <c r="C19" s="54">
        <f>SUM(C6:C18)</f>
        <v>1834589899.97</v>
      </c>
      <c r="D19" s="55">
        <f>SUM(D6:D18)</f>
        <v>1989207974.0799997</v>
      </c>
      <c r="E19" s="54">
        <f>SUM(E6:E18)</f>
        <v>1816192539.1500001</v>
      </c>
      <c r="F19" s="55">
        <f>SUM(F6:F18)</f>
        <v>173015434.92999989</v>
      </c>
      <c r="G19" s="9">
        <f t="shared" si="1"/>
        <v>91.302295326358788</v>
      </c>
      <c r="H19" s="39"/>
      <c r="I19" s="43"/>
    </row>
    <row r="20" spans="1:11" s="47" customFormat="1" ht="15.6" x14ac:dyDescent="0.3">
      <c r="A20" s="80" t="s">
        <v>34</v>
      </c>
      <c r="B20" s="81"/>
      <c r="C20" s="81"/>
      <c r="D20" s="81"/>
      <c r="E20" s="81"/>
      <c r="F20" s="81"/>
      <c r="G20" s="82"/>
      <c r="H20" s="39"/>
    </row>
    <row r="21" spans="1:11" s="47" customFormat="1" ht="14.45" x14ac:dyDescent="0.3">
      <c r="A21" s="23" t="s">
        <v>8</v>
      </c>
      <c r="B21" s="15" t="s">
        <v>7</v>
      </c>
      <c r="C21" s="7" t="s">
        <v>9</v>
      </c>
      <c r="D21" s="60" t="s">
        <v>10</v>
      </c>
      <c r="E21" s="7" t="s">
        <v>0</v>
      </c>
      <c r="F21" s="7" t="s">
        <v>11</v>
      </c>
      <c r="G21" s="7" t="s">
        <v>12</v>
      </c>
      <c r="H21" s="39"/>
    </row>
    <row r="22" spans="1:11" s="47" customFormat="1" ht="14.45" x14ac:dyDescent="0.3">
      <c r="A22" s="45" t="s">
        <v>1</v>
      </c>
      <c r="B22" s="46">
        <v>11000</v>
      </c>
      <c r="C22" s="52">
        <v>1367699868</v>
      </c>
      <c r="D22" s="48">
        <v>1438910681</v>
      </c>
      <c r="E22" s="52">
        <v>1419614981.4100001</v>
      </c>
      <c r="F22" s="48">
        <f>D22-E22</f>
        <v>19295699.589999914</v>
      </c>
      <c r="G22" s="5">
        <f t="shared" ref="G22:G76" si="2">E22*100/D22</f>
        <v>98.659006438357238</v>
      </c>
      <c r="H22" s="39"/>
    </row>
    <row r="23" spans="1:11" s="47" customFormat="1" ht="14.45" x14ac:dyDescent="0.3">
      <c r="A23" s="45" t="s">
        <v>1</v>
      </c>
      <c r="B23" s="46">
        <v>12000</v>
      </c>
      <c r="C23" s="52">
        <v>191435257</v>
      </c>
      <c r="D23" s="48">
        <v>104135009.73</v>
      </c>
      <c r="E23" s="52">
        <v>56719747.009999998</v>
      </c>
      <c r="F23" s="48">
        <f t="shared" ref="F23:F76" si="3">D23-E23</f>
        <v>47415262.720000006</v>
      </c>
      <c r="G23" s="5">
        <f t="shared" si="2"/>
        <v>54.467510164988965</v>
      </c>
      <c r="H23" s="39"/>
    </row>
    <row r="24" spans="1:11" s="47" customFormat="1" x14ac:dyDescent="0.25">
      <c r="A24" s="45" t="s">
        <v>1</v>
      </c>
      <c r="B24" s="46">
        <v>13000</v>
      </c>
      <c r="C24" s="52">
        <v>96125181</v>
      </c>
      <c r="D24" s="48">
        <v>121738314.36</v>
      </c>
      <c r="E24" s="34">
        <v>85972288.939999998</v>
      </c>
      <c r="F24" s="48">
        <f t="shared" si="3"/>
        <v>35766025.420000002</v>
      </c>
      <c r="G24" s="5">
        <f t="shared" si="2"/>
        <v>70.620567889387686</v>
      </c>
      <c r="H24" s="39"/>
    </row>
    <row r="25" spans="1:11" s="47" customFormat="1" x14ac:dyDescent="0.25">
      <c r="A25" s="45" t="s">
        <v>1</v>
      </c>
      <c r="B25" s="46">
        <v>14000</v>
      </c>
      <c r="C25" s="52">
        <v>27000</v>
      </c>
      <c r="D25" s="48">
        <v>0</v>
      </c>
      <c r="E25" s="52">
        <v>0</v>
      </c>
      <c r="F25" s="48">
        <f t="shared" si="3"/>
        <v>0</v>
      </c>
      <c r="G25" s="5" t="s">
        <v>22</v>
      </c>
      <c r="H25" s="39"/>
    </row>
    <row r="26" spans="1:11" s="47" customFormat="1" x14ac:dyDescent="0.25">
      <c r="A26" s="45" t="s">
        <v>1</v>
      </c>
      <c r="B26" s="46">
        <v>15000</v>
      </c>
      <c r="C26" s="52">
        <v>4267279</v>
      </c>
      <c r="D26" s="48">
        <v>3756100.21</v>
      </c>
      <c r="E26" s="52">
        <v>701470.56</v>
      </c>
      <c r="F26" s="48">
        <f t="shared" si="3"/>
        <v>3054629.65</v>
      </c>
      <c r="G26" s="5">
        <f t="shared" si="2"/>
        <v>18.675501738011405</v>
      </c>
      <c r="H26" s="39"/>
    </row>
    <row r="27" spans="1:11" s="47" customFormat="1" x14ac:dyDescent="0.25">
      <c r="A27" s="45"/>
      <c r="B27" s="46"/>
      <c r="C27" s="54">
        <f>SUM(C22:C26)</f>
        <v>1659554585</v>
      </c>
      <c r="D27" s="55">
        <f t="shared" ref="D27:E27" si="4">SUM(D22:D26)</f>
        <v>1668540105.3</v>
      </c>
      <c r="E27" s="54">
        <f t="shared" si="4"/>
        <v>1563008487.9200001</v>
      </c>
      <c r="F27" s="55">
        <f t="shared" si="3"/>
        <v>105531617.37999988</v>
      </c>
      <c r="G27" s="9">
        <f t="shared" si="2"/>
        <v>93.675212418042207</v>
      </c>
      <c r="H27" s="39"/>
    </row>
    <row r="28" spans="1:11" s="47" customFormat="1" x14ac:dyDescent="0.25">
      <c r="A28" s="45" t="s">
        <v>2</v>
      </c>
      <c r="B28" s="46">
        <v>24000</v>
      </c>
      <c r="C28" s="52">
        <v>5249259</v>
      </c>
      <c r="D28" s="48">
        <v>5249259</v>
      </c>
      <c r="E28" s="48">
        <v>5240051</v>
      </c>
      <c r="F28" s="48">
        <f t="shared" si="3"/>
        <v>9208</v>
      </c>
      <c r="G28" s="5">
        <f t="shared" si="2"/>
        <v>99.824584765202104</v>
      </c>
      <c r="H28" s="39"/>
    </row>
    <row r="29" spans="1:11" s="47" customFormat="1" x14ac:dyDescent="0.25">
      <c r="A29" s="45"/>
      <c r="B29" s="46"/>
      <c r="C29" s="54">
        <f>SUM(C28)</f>
        <v>5249259</v>
      </c>
      <c r="D29" s="55">
        <f t="shared" ref="D29:E29" si="5">SUM(D28)</f>
        <v>5249259</v>
      </c>
      <c r="E29" s="54">
        <f t="shared" si="5"/>
        <v>5240051</v>
      </c>
      <c r="F29" s="55">
        <f t="shared" si="3"/>
        <v>9208</v>
      </c>
      <c r="G29" s="9">
        <f t="shared" si="2"/>
        <v>99.824584765202104</v>
      </c>
      <c r="H29" s="39"/>
    </row>
    <row r="30" spans="1:11" s="47" customFormat="1" x14ac:dyDescent="0.25">
      <c r="A30" s="45" t="s">
        <v>17</v>
      </c>
      <c r="B30" s="46">
        <v>11000</v>
      </c>
      <c r="C30" s="52">
        <v>144809999.99000001</v>
      </c>
      <c r="D30" s="48">
        <v>99170048.040000007</v>
      </c>
      <c r="E30" s="48">
        <v>113201303.98</v>
      </c>
      <c r="F30" s="48">
        <f t="shared" si="3"/>
        <v>-14031255.939999998</v>
      </c>
      <c r="G30" s="5">
        <f t="shared" si="2"/>
        <v>114.14868321364584</v>
      </c>
      <c r="H30" s="39"/>
    </row>
    <row r="31" spans="1:11" s="47" customFormat="1" x14ac:dyDescent="0.25">
      <c r="A31" s="45" t="s">
        <v>17</v>
      </c>
      <c r="B31" s="46">
        <v>12000</v>
      </c>
      <c r="C31" s="52">
        <v>10800750.18</v>
      </c>
      <c r="D31" s="48">
        <v>6744718.29</v>
      </c>
      <c r="E31" s="48">
        <v>5641063.1699999999</v>
      </c>
      <c r="F31" s="48">
        <f t="shared" si="3"/>
        <v>1103655.1200000001</v>
      </c>
      <c r="G31" s="5">
        <f t="shared" si="2"/>
        <v>83.636749934592146</v>
      </c>
      <c r="H31" s="39"/>
    </row>
    <row r="32" spans="1:11" s="47" customFormat="1" ht="15.75" x14ac:dyDescent="0.25">
      <c r="A32" s="45" t="s">
        <v>17</v>
      </c>
      <c r="B32" s="46">
        <v>13000</v>
      </c>
      <c r="C32" s="52">
        <v>7494487.4199999999</v>
      </c>
      <c r="D32" s="65">
        <v>10896698.119999999</v>
      </c>
      <c r="E32" s="48">
        <v>9810383.6300000008</v>
      </c>
      <c r="F32" s="48">
        <f t="shared" si="3"/>
        <v>1086314.4899999984</v>
      </c>
      <c r="G32" s="5">
        <f t="shared" si="2"/>
        <v>90.030792098331546</v>
      </c>
      <c r="H32" s="39"/>
    </row>
    <row r="33" spans="1:14" s="47" customFormat="1" ht="15.75" x14ac:dyDescent="0.25">
      <c r="A33" s="45" t="s">
        <v>17</v>
      </c>
      <c r="B33" s="46">
        <v>14000</v>
      </c>
      <c r="C33" s="52">
        <v>108576</v>
      </c>
      <c r="D33" s="65">
        <v>112500</v>
      </c>
      <c r="E33" s="48">
        <v>20000</v>
      </c>
      <c r="F33" s="48">
        <f t="shared" si="3"/>
        <v>92500</v>
      </c>
      <c r="G33" s="5">
        <f t="shared" si="2"/>
        <v>17.777777777777779</v>
      </c>
      <c r="H33" s="39"/>
    </row>
    <row r="34" spans="1:14" s="47" customFormat="1" x14ac:dyDescent="0.25">
      <c r="A34" s="45" t="s">
        <v>17</v>
      </c>
      <c r="B34" s="46">
        <v>15000</v>
      </c>
      <c r="C34" s="52">
        <v>6564742.3399999999</v>
      </c>
      <c r="D34" s="48">
        <v>1012291.43</v>
      </c>
      <c r="E34" s="52">
        <v>1012291.43</v>
      </c>
      <c r="F34" s="48">
        <f t="shared" si="3"/>
        <v>0</v>
      </c>
      <c r="G34" s="5">
        <f t="shared" si="2"/>
        <v>100</v>
      </c>
      <c r="H34" s="39"/>
    </row>
    <row r="35" spans="1:14" s="47" customFormat="1" x14ac:dyDescent="0.25">
      <c r="A35" s="45" t="s">
        <v>17</v>
      </c>
      <c r="B35" s="46">
        <v>16000</v>
      </c>
      <c r="C35" s="52">
        <v>7500.04</v>
      </c>
      <c r="D35" s="48">
        <v>0</v>
      </c>
      <c r="E35" s="48">
        <v>0</v>
      </c>
      <c r="F35" s="48">
        <f t="shared" si="3"/>
        <v>0</v>
      </c>
      <c r="G35" s="5" t="s">
        <v>22</v>
      </c>
      <c r="H35" s="39"/>
    </row>
    <row r="36" spans="1:14" s="47" customFormat="1" x14ac:dyDescent="0.25">
      <c r="A36" s="45"/>
      <c r="B36" s="46"/>
      <c r="C36" s="54">
        <f>SUM(C30:C35)</f>
        <v>169786055.97</v>
      </c>
      <c r="D36" s="55">
        <f t="shared" ref="D36:E36" si="6">SUM(D30:D35)</f>
        <v>117936255.88000003</v>
      </c>
      <c r="E36" s="54">
        <f t="shared" si="6"/>
        <v>129685042.21000001</v>
      </c>
      <c r="F36" s="55">
        <f t="shared" si="3"/>
        <v>-11748786.329999983</v>
      </c>
      <c r="G36" s="9">
        <f t="shared" si="2"/>
        <v>109.96198009029077</v>
      </c>
      <c r="H36" s="39"/>
    </row>
    <row r="37" spans="1:14" s="47" customFormat="1" x14ac:dyDescent="0.25">
      <c r="A37" s="45" t="s">
        <v>18</v>
      </c>
      <c r="B37" s="46">
        <v>11000</v>
      </c>
      <c r="C37" s="52">
        <v>0</v>
      </c>
      <c r="D37" s="48">
        <v>25353748.170000002</v>
      </c>
      <c r="E37" s="52">
        <v>16210962.5</v>
      </c>
      <c r="F37" s="48">
        <f t="shared" si="3"/>
        <v>9142785.6700000018</v>
      </c>
      <c r="G37" s="5">
        <f t="shared" si="2"/>
        <v>63.939116186307054</v>
      </c>
      <c r="H37" s="39"/>
    </row>
    <row r="38" spans="1:14" s="47" customFormat="1" x14ac:dyDescent="0.25">
      <c r="A38" s="45" t="s">
        <v>18</v>
      </c>
      <c r="B38" s="46">
        <v>12000</v>
      </c>
      <c r="C38" s="52">
        <v>0</v>
      </c>
      <c r="D38" s="48">
        <v>33058073.530000001</v>
      </c>
      <c r="E38" s="34">
        <v>10275772.76</v>
      </c>
      <c r="F38" s="48">
        <f t="shared" si="3"/>
        <v>22782300.770000003</v>
      </c>
      <c r="G38" s="5">
        <f t="shared" si="2"/>
        <v>31.084003581378688</v>
      </c>
      <c r="H38" s="39"/>
    </row>
    <row r="39" spans="1:14" s="47" customFormat="1" x14ac:dyDescent="0.25">
      <c r="A39" s="45" t="s">
        <v>18</v>
      </c>
      <c r="B39" s="46">
        <v>13000</v>
      </c>
      <c r="C39" s="52">
        <v>0</v>
      </c>
      <c r="D39" s="48">
        <v>7514661.9299999997</v>
      </c>
      <c r="E39" s="52">
        <v>1436897.06</v>
      </c>
      <c r="F39" s="48">
        <f t="shared" si="3"/>
        <v>6077764.8699999992</v>
      </c>
      <c r="G39" s="5">
        <f t="shared" si="2"/>
        <v>19.121246882226679</v>
      </c>
      <c r="H39" s="39"/>
      <c r="I39" s="39"/>
      <c r="J39" s="39"/>
    </row>
    <row r="40" spans="1:14" s="47" customFormat="1" x14ac:dyDescent="0.25">
      <c r="A40" s="45" t="s">
        <v>18</v>
      </c>
      <c r="B40" s="46">
        <v>14000</v>
      </c>
      <c r="C40" s="52">
        <v>0</v>
      </c>
      <c r="D40" s="48">
        <v>4060000</v>
      </c>
      <c r="E40" s="34">
        <v>0</v>
      </c>
      <c r="F40" s="48">
        <f t="shared" si="3"/>
        <v>4060000</v>
      </c>
      <c r="G40" s="5">
        <f t="shared" si="2"/>
        <v>0</v>
      </c>
      <c r="H40" s="39"/>
      <c r="I40" s="39"/>
      <c r="J40" s="39"/>
    </row>
    <row r="41" spans="1:14" s="47" customFormat="1" x14ac:dyDescent="0.25">
      <c r="A41" s="45" t="s">
        <v>18</v>
      </c>
      <c r="B41" s="46">
        <v>15000</v>
      </c>
      <c r="C41" s="52">
        <v>0</v>
      </c>
      <c r="D41" s="48">
        <v>1014849.88</v>
      </c>
      <c r="E41" s="52">
        <v>0</v>
      </c>
      <c r="F41" s="48">
        <f t="shared" si="3"/>
        <v>1014849.88</v>
      </c>
      <c r="G41" s="5">
        <f t="shared" si="2"/>
        <v>0</v>
      </c>
      <c r="H41" s="39"/>
      <c r="I41" s="39"/>
      <c r="J41" s="39"/>
    </row>
    <row r="42" spans="1:14" s="47" customFormat="1" x14ac:dyDescent="0.25">
      <c r="A42" s="45"/>
      <c r="B42" s="46"/>
      <c r="C42" s="54">
        <f>SUM(C37:C41)</f>
        <v>0</v>
      </c>
      <c r="D42" s="55">
        <f t="shared" ref="D42:E42" si="7">SUM(D37:D41)</f>
        <v>71001333.50999999</v>
      </c>
      <c r="E42" s="54">
        <f t="shared" si="7"/>
        <v>27923632.319999997</v>
      </c>
      <c r="F42" s="55">
        <f t="shared" si="3"/>
        <v>43077701.189999998</v>
      </c>
      <c r="G42" s="9">
        <f t="shared" si="2"/>
        <v>39.328320947756801</v>
      </c>
      <c r="H42" s="39"/>
      <c r="I42" s="39"/>
      <c r="J42" s="39"/>
    </row>
    <row r="43" spans="1:14" s="47" customFormat="1" x14ac:dyDescent="0.25">
      <c r="A43" s="67"/>
      <c r="B43" s="68"/>
      <c r="C43" s="69"/>
      <c r="D43" s="70"/>
      <c r="E43" s="69"/>
      <c r="F43" s="70"/>
      <c r="G43" s="71"/>
      <c r="H43" s="39"/>
      <c r="I43" s="39"/>
      <c r="J43" s="39"/>
    </row>
    <row r="44" spans="1:14" s="47" customFormat="1" ht="15.75" x14ac:dyDescent="0.25">
      <c r="A44" s="80" t="s">
        <v>34</v>
      </c>
      <c r="B44" s="81"/>
      <c r="C44" s="81"/>
      <c r="D44" s="81"/>
      <c r="E44" s="81"/>
      <c r="F44" s="81"/>
      <c r="G44" s="82"/>
      <c r="H44" s="39"/>
      <c r="I44" s="39"/>
      <c r="J44" s="39"/>
      <c r="K44" s="39"/>
    </row>
    <row r="45" spans="1:14" s="47" customFormat="1" x14ac:dyDescent="0.25">
      <c r="A45" s="23" t="s">
        <v>8</v>
      </c>
      <c r="B45" s="15" t="s">
        <v>7</v>
      </c>
      <c r="C45" s="7" t="s">
        <v>9</v>
      </c>
      <c r="D45" s="60" t="s">
        <v>10</v>
      </c>
      <c r="E45" s="7" t="s">
        <v>0</v>
      </c>
      <c r="F45" s="7" t="s">
        <v>11</v>
      </c>
      <c r="G45" s="7" t="s">
        <v>12</v>
      </c>
      <c r="H45" s="39"/>
      <c r="I45" s="39"/>
      <c r="J45" s="39"/>
      <c r="K45" s="39"/>
    </row>
    <row r="46" spans="1:14" s="47" customFormat="1" x14ac:dyDescent="0.25">
      <c r="A46" s="45" t="s">
        <v>19</v>
      </c>
      <c r="B46" s="46">
        <v>11000</v>
      </c>
      <c r="C46" s="52">
        <v>0</v>
      </c>
      <c r="D46" s="48">
        <v>12670352</v>
      </c>
      <c r="E46" s="34">
        <v>12607743.109999999</v>
      </c>
      <c r="F46" s="48">
        <f t="shared" si="3"/>
        <v>62608.890000000596</v>
      </c>
      <c r="G46" s="5">
        <f t="shared" si="2"/>
        <v>99.505863057316802</v>
      </c>
      <c r="H46" s="43"/>
      <c r="I46" s="43"/>
      <c r="J46" s="39"/>
      <c r="K46" s="43"/>
      <c r="L46" s="43"/>
      <c r="M46" s="43"/>
      <c r="N46" s="43"/>
    </row>
    <row r="47" spans="1:14" s="47" customFormat="1" x14ac:dyDescent="0.25">
      <c r="A47" s="45" t="s">
        <v>19</v>
      </c>
      <c r="B47" s="46">
        <v>14000</v>
      </c>
      <c r="C47" s="52">
        <v>0</v>
      </c>
      <c r="D47" s="48">
        <v>9577767.9600000009</v>
      </c>
      <c r="E47" s="34">
        <v>9534740.8399999999</v>
      </c>
      <c r="F47" s="48">
        <f t="shared" si="3"/>
        <v>43027.120000001043</v>
      </c>
      <c r="G47" s="5">
        <f t="shared" si="2"/>
        <v>99.550760467577661</v>
      </c>
      <c r="H47" s="43"/>
      <c r="I47" s="43"/>
      <c r="J47" s="39"/>
      <c r="K47" s="43"/>
      <c r="L47" s="43"/>
      <c r="M47" s="43"/>
      <c r="N47" s="43"/>
    </row>
    <row r="48" spans="1:14" s="47" customFormat="1" x14ac:dyDescent="0.25">
      <c r="A48" s="45"/>
      <c r="B48" s="46"/>
      <c r="C48" s="54">
        <f>SUM(C46:C47)</f>
        <v>0</v>
      </c>
      <c r="D48" s="55">
        <f t="shared" ref="D48:E48" si="8">SUM(D46:D47)</f>
        <v>22248119.960000001</v>
      </c>
      <c r="E48" s="54">
        <f t="shared" si="8"/>
        <v>22142483.949999999</v>
      </c>
      <c r="F48" s="55">
        <f t="shared" si="3"/>
        <v>105636.01000000164</v>
      </c>
      <c r="G48" s="9">
        <f t="shared" si="2"/>
        <v>99.525191296208732</v>
      </c>
      <c r="H48" s="43"/>
      <c r="I48" s="43"/>
      <c r="J48" s="39"/>
      <c r="K48" s="43"/>
      <c r="L48" s="43"/>
      <c r="M48" s="43"/>
      <c r="N48" s="43"/>
    </row>
    <row r="49" spans="1:14" s="47" customFormat="1" x14ac:dyDescent="0.25">
      <c r="A49" s="45" t="s">
        <v>3</v>
      </c>
      <c r="B49" s="46">
        <v>24000</v>
      </c>
      <c r="C49" s="52">
        <v>0</v>
      </c>
      <c r="D49" s="48">
        <v>0</v>
      </c>
      <c r="E49" s="52">
        <v>6213119.5700000003</v>
      </c>
      <c r="F49" s="48">
        <f t="shared" si="3"/>
        <v>-6213119.5700000003</v>
      </c>
      <c r="G49" s="5" t="s">
        <v>22</v>
      </c>
      <c r="H49" s="43"/>
      <c r="I49" s="43"/>
      <c r="J49" s="39"/>
      <c r="K49" s="43"/>
      <c r="L49" s="43"/>
      <c r="M49" s="43"/>
      <c r="N49" s="43"/>
    </row>
    <row r="50" spans="1:14" s="47" customFormat="1" x14ac:dyDescent="0.25">
      <c r="A50" s="45"/>
      <c r="B50" s="46"/>
      <c r="C50" s="54">
        <f>SUM(C49)</f>
        <v>0</v>
      </c>
      <c r="D50" s="55">
        <f t="shared" ref="D50:E50" si="9">SUM(D49)</f>
        <v>0</v>
      </c>
      <c r="E50" s="54">
        <f t="shared" si="9"/>
        <v>6213119.5700000003</v>
      </c>
      <c r="F50" s="55">
        <f t="shared" si="3"/>
        <v>-6213119.5700000003</v>
      </c>
      <c r="G50" s="9" t="s">
        <v>22</v>
      </c>
      <c r="H50" s="43"/>
      <c r="I50" s="43"/>
      <c r="J50" s="39"/>
      <c r="K50" s="43"/>
      <c r="L50" s="43"/>
      <c r="M50" s="43"/>
      <c r="N50" s="43"/>
    </row>
    <row r="51" spans="1:14" s="47" customFormat="1" x14ac:dyDescent="0.25">
      <c r="A51" s="45" t="s">
        <v>30</v>
      </c>
      <c r="B51" s="46">
        <v>13000</v>
      </c>
      <c r="C51" s="52">
        <v>0</v>
      </c>
      <c r="D51" s="48">
        <v>300000</v>
      </c>
      <c r="E51" s="52">
        <v>0</v>
      </c>
      <c r="F51" s="48">
        <f t="shared" si="3"/>
        <v>300000</v>
      </c>
      <c r="G51" s="5">
        <f t="shared" si="2"/>
        <v>0</v>
      </c>
      <c r="H51" s="43"/>
      <c r="I51" s="43"/>
      <c r="J51" s="39"/>
      <c r="K51" s="43"/>
      <c r="L51" s="43"/>
      <c r="M51" s="43"/>
      <c r="N51" s="43"/>
    </row>
    <row r="52" spans="1:14" s="47" customFormat="1" x14ac:dyDescent="0.25">
      <c r="A52" s="45" t="s">
        <v>30</v>
      </c>
      <c r="B52" s="46">
        <v>15000</v>
      </c>
      <c r="C52" s="52">
        <v>0</v>
      </c>
      <c r="D52" s="48">
        <v>0</v>
      </c>
      <c r="E52" s="52">
        <v>0</v>
      </c>
      <c r="F52" s="48">
        <f t="shared" si="3"/>
        <v>0</v>
      </c>
      <c r="G52" s="5" t="s">
        <v>22</v>
      </c>
      <c r="H52" s="43"/>
      <c r="I52" s="43"/>
      <c r="J52" s="39"/>
      <c r="K52" s="43"/>
      <c r="L52" s="43"/>
      <c r="M52" s="43"/>
      <c r="N52" s="43"/>
    </row>
    <row r="53" spans="1:14" s="47" customFormat="1" x14ac:dyDescent="0.25">
      <c r="A53" s="45"/>
      <c r="B53" s="46"/>
      <c r="C53" s="54">
        <f>SUM(C51:C52)</f>
        <v>0</v>
      </c>
      <c r="D53" s="55">
        <f t="shared" ref="D53:E53" si="10">SUM(D51:D52)</f>
        <v>300000</v>
      </c>
      <c r="E53" s="54">
        <f t="shared" si="10"/>
        <v>0</v>
      </c>
      <c r="F53" s="55">
        <f t="shared" si="3"/>
        <v>300000</v>
      </c>
      <c r="G53" s="9">
        <f t="shared" si="2"/>
        <v>0</v>
      </c>
      <c r="H53" s="43"/>
      <c r="I53" s="43"/>
      <c r="J53" s="39"/>
      <c r="K53" s="43"/>
      <c r="L53" s="43"/>
      <c r="M53" s="43"/>
      <c r="N53" s="43"/>
    </row>
    <row r="54" spans="1:14" s="47" customFormat="1" x14ac:dyDescent="0.25">
      <c r="A54" s="45" t="s">
        <v>31</v>
      </c>
      <c r="B54" s="46">
        <v>16000</v>
      </c>
      <c r="C54" s="56">
        <v>0</v>
      </c>
      <c r="D54" s="66">
        <v>0</v>
      </c>
      <c r="E54" s="56">
        <v>0</v>
      </c>
      <c r="F54" s="48">
        <f t="shared" si="3"/>
        <v>0</v>
      </c>
      <c r="G54" s="5" t="s">
        <v>22</v>
      </c>
      <c r="H54" s="39"/>
      <c r="I54" s="39"/>
      <c r="J54" s="39"/>
      <c r="K54" s="39"/>
      <c r="L54" s="39"/>
    </row>
    <row r="55" spans="1:14" s="47" customFormat="1" x14ac:dyDescent="0.25">
      <c r="A55" s="45"/>
      <c r="B55" s="46"/>
      <c r="C55" s="49">
        <f>SUM(C54)</f>
        <v>0</v>
      </c>
      <c r="D55" s="59">
        <f t="shared" ref="D55:E55" si="11">SUM(D54)</f>
        <v>0</v>
      </c>
      <c r="E55" s="49">
        <f t="shared" si="11"/>
        <v>0</v>
      </c>
      <c r="F55" s="55">
        <f t="shared" si="3"/>
        <v>0</v>
      </c>
      <c r="G55" s="9" t="s">
        <v>22</v>
      </c>
      <c r="H55" s="39"/>
      <c r="I55" s="39"/>
      <c r="J55" s="39"/>
      <c r="K55" s="39"/>
      <c r="L55" s="39"/>
    </row>
    <row r="56" spans="1:14" s="47" customFormat="1" x14ac:dyDescent="0.25">
      <c r="A56" s="45" t="s">
        <v>20</v>
      </c>
      <c r="B56" s="46">
        <v>11000</v>
      </c>
      <c r="C56" s="52">
        <v>0</v>
      </c>
      <c r="D56" s="48">
        <v>6513673.75</v>
      </c>
      <c r="E56" s="63">
        <v>6302372.2800000003</v>
      </c>
      <c r="F56" s="48">
        <f t="shared" si="3"/>
        <v>211301.46999999974</v>
      </c>
      <c r="G56" s="5">
        <f t="shared" si="2"/>
        <v>96.756032338893235</v>
      </c>
      <c r="H56" s="39"/>
      <c r="I56" s="39"/>
      <c r="J56" s="39"/>
      <c r="K56" s="39"/>
      <c r="L56" s="39"/>
    </row>
    <row r="57" spans="1:14" s="47" customFormat="1" x14ac:dyDescent="0.25">
      <c r="A57" s="45" t="s">
        <v>20</v>
      </c>
      <c r="B57" s="46">
        <v>13000</v>
      </c>
      <c r="C57" s="52">
        <v>0</v>
      </c>
      <c r="D57" s="48">
        <v>704898.53</v>
      </c>
      <c r="E57" s="52">
        <v>660627.53</v>
      </c>
      <c r="F57" s="48">
        <f t="shared" si="3"/>
        <v>44271</v>
      </c>
      <c r="G57" s="5">
        <f t="shared" si="2"/>
        <v>93.719521588447634</v>
      </c>
      <c r="H57" s="39"/>
      <c r="I57" s="39"/>
      <c r="J57" s="39"/>
      <c r="K57" s="39"/>
      <c r="L57" s="39"/>
    </row>
    <row r="58" spans="1:14" s="47" customFormat="1" x14ac:dyDescent="0.25">
      <c r="A58" s="45"/>
      <c r="B58" s="46"/>
      <c r="C58" s="54">
        <f>SUM(C56:C57)</f>
        <v>0</v>
      </c>
      <c r="D58" s="55">
        <f t="shared" ref="D58:E58" si="12">SUM(D56:D57)</f>
        <v>7218572.2800000003</v>
      </c>
      <c r="E58" s="54">
        <f t="shared" si="12"/>
        <v>6962999.8100000005</v>
      </c>
      <c r="F58" s="55">
        <f t="shared" si="3"/>
        <v>255572.46999999974</v>
      </c>
      <c r="G58" s="9">
        <f t="shared" si="2"/>
        <v>96.459514983203846</v>
      </c>
      <c r="H58" s="39"/>
      <c r="I58" s="39"/>
      <c r="J58" s="39"/>
      <c r="K58" s="39"/>
    </row>
    <row r="59" spans="1:14" s="47" customFormat="1" x14ac:dyDescent="0.25">
      <c r="A59" s="45" t="s">
        <v>15</v>
      </c>
      <c r="B59" s="46">
        <v>24000</v>
      </c>
      <c r="C59" s="52">
        <v>0</v>
      </c>
      <c r="D59" s="48">
        <v>850000</v>
      </c>
      <c r="E59" s="52">
        <v>0</v>
      </c>
      <c r="F59" s="48">
        <f t="shared" si="3"/>
        <v>850000</v>
      </c>
      <c r="G59" s="5">
        <f t="shared" si="2"/>
        <v>0</v>
      </c>
      <c r="H59" s="39"/>
      <c r="I59" s="39"/>
      <c r="J59" s="39"/>
      <c r="K59" s="39"/>
    </row>
    <row r="60" spans="1:14" s="47" customFormat="1" x14ac:dyDescent="0.25">
      <c r="A60" s="45"/>
      <c r="B60" s="46"/>
      <c r="C60" s="54">
        <f>SUM(C59)</f>
        <v>0</v>
      </c>
      <c r="D60" s="55">
        <f t="shared" ref="D60:E60" si="13">SUM(D59)</f>
        <v>850000</v>
      </c>
      <c r="E60" s="54">
        <f t="shared" si="13"/>
        <v>0</v>
      </c>
      <c r="F60" s="55">
        <f t="shared" si="3"/>
        <v>850000</v>
      </c>
      <c r="G60" s="9">
        <f t="shared" si="2"/>
        <v>0</v>
      </c>
      <c r="H60" s="39"/>
      <c r="I60" s="39"/>
      <c r="J60" s="39"/>
    </row>
    <row r="61" spans="1:14" s="47" customFormat="1" x14ac:dyDescent="0.25">
      <c r="A61" s="45" t="s">
        <v>5</v>
      </c>
      <c r="B61" s="46">
        <v>11000</v>
      </c>
      <c r="C61" s="52">
        <v>0</v>
      </c>
      <c r="D61" s="48">
        <v>5820282.7199999997</v>
      </c>
      <c r="E61" s="52">
        <v>4735282.5199999996</v>
      </c>
      <c r="F61" s="48">
        <f t="shared" si="3"/>
        <v>1085000.2000000002</v>
      </c>
      <c r="G61" s="5">
        <f t="shared" si="2"/>
        <v>81.358290444007835</v>
      </c>
      <c r="H61" s="39"/>
      <c r="I61" s="39"/>
      <c r="J61" s="39"/>
    </row>
    <row r="62" spans="1:14" x14ac:dyDescent="0.25">
      <c r="A62" s="45" t="s">
        <v>5</v>
      </c>
      <c r="B62" s="46">
        <v>12000</v>
      </c>
      <c r="C62" s="52">
        <v>0</v>
      </c>
      <c r="D62" s="48">
        <v>1671580.15</v>
      </c>
      <c r="E62" s="52">
        <v>1373451</v>
      </c>
      <c r="F62" s="48">
        <f t="shared" si="3"/>
        <v>298129.14999999991</v>
      </c>
      <c r="G62" s="5">
        <f t="shared" si="2"/>
        <v>82.164830684307901</v>
      </c>
    </row>
    <row r="63" spans="1:14" x14ac:dyDescent="0.25">
      <c r="A63" s="45" t="s">
        <v>5</v>
      </c>
      <c r="B63" s="46">
        <v>13000</v>
      </c>
      <c r="C63" s="52">
        <v>0</v>
      </c>
      <c r="D63" s="48">
        <v>736915.41</v>
      </c>
      <c r="E63" s="52">
        <v>606259</v>
      </c>
      <c r="F63" s="48">
        <f t="shared" si="3"/>
        <v>130656.41000000003</v>
      </c>
      <c r="G63" s="5">
        <f t="shared" si="2"/>
        <v>82.269822529562788</v>
      </c>
    </row>
    <row r="64" spans="1:14" x14ac:dyDescent="0.25">
      <c r="A64" s="45"/>
      <c r="B64" s="46"/>
      <c r="C64" s="54">
        <f>SUM(C61:C63)</f>
        <v>0</v>
      </c>
      <c r="D64" s="55">
        <f t="shared" ref="D64:E64" si="14">SUM(D61:D63)</f>
        <v>8228778.2799999993</v>
      </c>
      <c r="E64" s="54">
        <f t="shared" si="14"/>
        <v>6714992.5199999996</v>
      </c>
      <c r="F64" s="55">
        <f t="shared" si="3"/>
        <v>1513785.7599999998</v>
      </c>
      <c r="G64" s="9">
        <f t="shared" si="2"/>
        <v>81.60376050380107</v>
      </c>
    </row>
    <row r="65" spans="1:7" x14ac:dyDescent="0.25">
      <c r="A65" s="45" t="s">
        <v>21</v>
      </c>
      <c r="B65" s="46">
        <v>12000</v>
      </c>
      <c r="C65" s="52">
        <v>0</v>
      </c>
      <c r="D65" s="48">
        <v>3161275.42</v>
      </c>
      <c r="E65" s="52">
        <v>1062708.06</v>
      </c>
      <c r="F65" s="48">
        <f t="shared" si="3"/>
        <v>2098567.36</v>
      </c>
      <c r="G65" s="5">
        <f t="shared" si="2"/>
        <v>33.616433837960251</v>
      </c>
    </row>
    <row r="66" spans="1:7" x14ac:dyDescent="0.25">
      <c r="A66" s="45" t="s">
        <v>21</v>
      </c>
      <c r="B66" s="46">
        <v>13000</v>
      </c>
      <c r="C66" s="52">
        <v>0</v>
      </c>
      <c r="D66" s="48">
        <v>4309063</v>
      </c>
      <c r="E66" s="52">
        <v>1813628.15</v>
      </c>
      <c r="F66" s="48">
        <f t="shared" si="3"/>
        <v>2495434.85</v>
      </c>
      <c r="G66" s="5">
        <f t="shared" si="2"/>
        <v>42.088689582862912</v>
      </c>
    </row>
    <row r="67" spans="1:7" x14ac:dyDescent="0.25">
      <c r="A67" s="45" t="s">
        <v>21</v>
      </c>
      <c r="B67" s="46">
        <v>15000</v>
      </c>
      <c r="C67" s="52">
        <v>0</v>
      </c>
      <c r="D67" s="48">
        <v>2295985.58</v>
      </c>
      <c r="E67" s="52">
        <v>1051969.3500000001</v>
      </c>
      <c r="F67" s="48">
        <f t="shared" si="3"/>
        <v>1244016.23</v>
      </c>
      <c r="G67" s="5">
        <f t="shared" si="2"/>
        <v>45.817768158631033</v>
      </c>
    </row>
    <row r="68" spans="1:7" x14ac:dyDescent="0.25">
      <c r="A68" s="45"/>
      <c r="B68" s="46"/>
      <c r="C68" s="54">
        <f>SUM(C65:C67)</f>
        <v>0</v>
      </c>
      <c r="D68" s="55">
        <f t="shared" ref="D68:E68" si="15">SUM(D65:D67)</f>
        <v>9766324</v>
      </c>
      <c r="E68" s="54">
        <f t="shared" si="15"/>
        <v>3928305.56</v>
      </c>
      <c r="F68" s="55">
        <f t="shared" si="3"/>
        <v>5838018.4399999995</v>
      </c>
      <c r="G68" s="9">
        <f t="shared" si="2"/>
        <v>40.222969870751783</v>
      </c>
    </row>
    <row r="69" spans="1:7" x14ac:dyDescent="0.25">
      <c r="A69" s="45" t="s">
        <v>16</v>
      </c>
      <c r="B69" s="46">
        <v>24000</v>
      </c>
      <c r="C69" s="52">
        <v>0</v>
      </c>
      <c r="D69" s="48">
        <v>9511566.3499999996</v>
      </c>
      <c r="E69" s="52">
        <v>8314746.1500000004</v>
      </c>
      <c r="F69" s="48">
        <f t="shared" si="3"/>
        <v>1196820.1999999993</v>
      </c>
      <c r="G69" s="5">
        <f t="shared" si="2"/>
        <v>87.417212308044299</v>
      </c>
    </row>
    <row r="70" spans="1:7" x14ac:dyDescent="0.25">
      <c r="A70" s="45"/>
      <c r="B70" s="46"/>
      <c r="C70" s="54">
        <f>SUM(C69)</f>
        <v>0</v>
      </c>
      <c r="D70" s="55">
        <f t="shared" ref="D70:E70" si="16">SUM(D69)</f>
        <v>9511566.3499999996</v>
      </c>
      <c r="E70" s="54">
        <f t="shared" si="16"/>
        <v>8314746.1500000004</v>
      </c>
      <c r="F70" s="55">
        <f t="shared" si="3"/>
        <v>1196820.1999999993</v>
      </c>
      <c r="G70" s="9">
        <f t="shared" si="2"/>
        <v>87.417212308044299</v>
      </c>
    </row>
    <row r="71" spans="1:7" x14ac:dyDescent="0.25">
      <c r="A71" s="45" t="s">
        <v>6</v>
      </c>
      <c r="B71" s="46">
        <v>11000</v>
      </c>
      <c r="C71" s="52">
        <v>0</v>
      </c>
      <c r="D71" s="48">
        <v>34069152</v>
      </c>
      <c r="E71" s="52">
        <v>25184331</v>
      </c>
      <c r="F71" s="48">
        <f t="shared" si="3"/>
        <v>8884821</v>
      </c>
      <c r="G71" s="5">
        <f t="shared" si="2"/>
        <v>73.921214710598022</v>
      </c>
    </row>
    <row r="72" spans="1:7" x14ac:dyDescent="0.25">
      <c r="A72" s="45" t="s">
        <v>6</v>
      </c>
      <c r="B72" s="46">
        <v>12000</v>
      </c>
      <c r="C72" s="52">
        <v>0</v>
      </c>
      <c r="D72" s="48">
        <v>6137502.8200000003</v>
      </c>
      <c r="E72" s="52">
        <v>2121744.44</v>
      </c>
      <c r="F72" s="48">
        <f t="shared" si="3"/>
        <v>4015758.3800000004</v>
      </c>
      <c r="G72" s="5">
        <f t="shared" si="2"/>
        <v>34.570158291185926</v>
      </c>
    </row>
    <row r="73" spans="1:7" x14ac:dyDescent="0.25">
      <c r="A73" s="45" t="s">
        <v>6</v>
      </c>
      <c r="B73" s="46">
        <v>13000</v>
      </c>
      <c r="C73" s="52">
        <v>0</v>
      </c>
      <c r="D73" s="48">
        <v>11726934.529999999</v>
      </c>
      <c r="E73" s="52">
        <v>3449762.22</v>
      </c>
      <c r="F73" s="48">
        <f t="shared" si="3"/>
        <v>8277172.3099999987</v>
      </c>
      <c r="G73" s="5">
        <f t="shared" si="2"/>
        <v>29.417425424988711</v>
      </c>
    </row>
    <row r="74" spans="1:7" x14ac:dyDescent="0.25">
      <c r="A74" s="45" t="s">
        <v>6</v>
      </c>
      <c r="B74" s="46">
        <v>14000</v>
      </c>
      <c r="C74" s="52">
        <v>0</v>
      </c>
      <c r="D74" s="48">
        <v>2962368</v>
      </c>
      <c r="E74" s="52">
        <v>1488800</v>
      </c>
      <c r="F74" s="48">
        <f t="shared" si="3"/>
        <v>1473568</v>
      </c>
      <c r="G74" s="5">
        <f t="shared" si="2"/>
        <v>50.2570916239981</v>
      </c>
    </row>
    <row r="75" spans="1:7" x14ac:dyDescent="0.25">
      <c r="A75" s="13" t="s">
        <v>6</v>
      </c>
      <c r="B75" s="46">
        <v>15000</v>
      </c>
      <c r="C75" s="52">
        <v>0</v>
      </c>
      <c r="D75" s="48">
        <v>13461702.17</v>
      </c>
      <c r="E75" s="52">
        <v>3814040.48</v>
      </c>
      <c r="F75" s="48">
        <f t="shared" si="3"/>
        <v>9647661.6899999995</v>
      </c>
      <c r="G75" s="5">
        <f t="shared" si="2"/>
        <v>28.332527579608456</v>
      </c>
    </row>
    <row r="76" spans="1:7" x14ac:dyDescent="0.25">
      <c r="A76" s="53"/>
      <c r="B76" s="46"/>
      <c r="C76" s="54">
        <f>SUM(C71:C75)</f>
        <v>0</v>
      </c>
      <c r="D76" s="55">
        <f t="shared" ref="D76:E76" si="17">SUM(D71:D75)</f>
        <v>68357659.519999996</v>
      </c>
      <c r="E76" s="54">
        <f t="shared" si="17"/>
        <v>36058678.140000001</v>
      </c>
      <c r="F76" s="55">
        <f t="shared" si="3"/>
        <v>32298981.379999995</v>
      </c>
      <c r="G76" s="9">
        <f t="shared" si="2"/>
        <v>52.750018641948969</v>
      </c>
    </row>
    <row r="77" spans="1:7" x14ac:dyDescent="0.25">
      <c r="B77" s="57"/>
      <c r="C77" s="43"/>
      <c r="D77" s="64"/>
      <c r="E77" s="43"/>
      <c r="F77" s="64"/>
      <c r="G77" s="58"/>
    </row>
    <row r="78" spans="1:7" x14ac:dyDescent="0.25">
      <c r="B78" s="57"/>
      <c r="C78" s="43"/>
      <c r="D78" s="64"/>
      <c r="E78" s="43"/>
      <c r="F78" s="64"/>
      <c r="G78" s="58"/>
    </row>
    <row r="79" spans="1:7" x14ac:dyDescent="0.25">
      <c r="B79" s="57"/>
      <c r="C79" s="43"/>
      <c r="D79" s="64"/>
      <c r="E79" s="43"/>
      <c r="F79" s="64"/>
      <c r="G79" s="58"/>
    </row>
    <row r="80" spans="1:7" x14ac:dyDescent="0.25">
      <c r="B80" s="57"/>
      <c r="C80" s="43"/>
      <c r="D80" s="64"/>
      <c r="E80" s="43"/>
      <c r="F80" s="64"/>
      <c r="G80" s="58"/>
    </row>
  </sheetData>
  <mergeCells count="7">
    <mergeCell ref="A44:G44"/>
    <mergeCell ref="A1:G1"/>
    <mergeCell ref="A2:G2"/>
    <mergeCell ref="A4:G4"/>
    <mergeCell ref="A5:B5"/>
    <mergeCell ref="A19:B19"/>
    <mergeCell ref="A20:G20"/>
  </mergeCells>
  <pageMargins left="0.70866141732283472" right="0.70866141732283472" top="0.74803149606299213" bottom="0.74803149606299213" header="0.31496062992125984" footer="0.31496062992125984"/>
  <pageSetup scale="79" fitToHeight="0" orientation="landscape" r:id="rId1"/>
  <headerFooter>
    <oddFooter>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tabSelected="1" topLeftCell="A3" workbookViewId="0">
      <selection activeCell="B9" sqref="B9:D9"/>
    </sheetView>
  </sheetViews>
  <sheetFormatPr baseColWidth="10" defaultRowHeight="15" x14ac:dyDescent="0.25"/>
  <cols>
    <col min="1" max="1" width="5" customWidth="1"/>
    <col min="2" max="2" width="45.140625" bestFit="1" customWidth="1"/>
    <col min="3" max="3" width="19.7109375" customWidth="1"/>
    <col min="4" max="4" width="19.42578125" customWidth="1"/>
  </cols>
  <sheetData>
    <row r="2" spans="2:4" ht="26.25" x14ac:dyDescent="0.4">
      <c r="B2" s="85" t="s">
        <v>37</v>
      </c>
      <c r="C2" s="85"/>
      <c r="D2" s="85"/>
    </row>
    <row r="3" spans="2:4" ht="18" customHeight="1" x14ac:dyDescent="0.25">
      <c r="B3" s="86" t="s">
        <v>38</v>
      </c>
      <c r="C3" s="86"/>
      <c r="D3" s="86"/>
    </row>
    <row r="4" spans="2:4" ht="15.75" x14ac:dyDescent="0.25">
      <c r="B4" s="76" t="s">
        <v>36</v>
      </c>
      <c r="C4" s="76"/>
      <c r="D4" s="76"/>
    </row>
    <row r="5" spans="2:4" x14ac:dyDescent="0.25">
      <c r="B5" s="22"/>
      <c r="C5" s="20"/>
      <c r="D5" s="61"/>
    </row>
    <row r="6" spans="2:4" x14ac:dyDescent="0.25">
      <c r="B6" s="73" t="s">
        <v>8</v>
      </c>
      <c r="C6" s="7" t="s">
        <v>9</v>
      </c>
      <c r="D6" s="60" t="s">
        <v>10</v>
      </c>
    </row>
    <row r="7" spans="2:4" x14ac:dyDescent="0.25">
      <c r="B7" s="72" t="s">
        <v>1</v>
      </c>
      <c r="C7" s="3">
        <v>2342010826</v>
      </c>
      <c r="D7" s="3">
        <v>2415014639.3000002</v>
      </c>
    </row>
    <row r="8" spans="2:4" x14ac:dyDescent="0.25">
      <c r="B8" s="72" t="s">
        <v>2</v>
      </c>
      <c r="C8" s="3">
        <v>6999012</v>
      </c>
      <c r="D8" s="3">
        <v>5832510</v>
      </c>
    </row>
    <row r="9" spans="2:4" x14ac:dyDescent="0.25">
      <c r="B9" s="87" t="s">
        <v>17</v>
      </c>
      <c r="C9" s="88">
        <v>226381407.75999999</v>
      </c>
      <c r="D9" s="88">
        <v>242036795</v>
      </c>
    </row>
    <row r="10" spans="2:4" x14ac:dyDescent="0.25">
      <c r="B10" s="72" t="s">
        <v>18</v>
      </c>
      <c r="C10" s="3">
        <v>0</v>
      </c>
      <c r="D10" s="3">
        <v>71001333.510000005</v>
      </c>
    </row>
    <row r="11" spans="2:4" x14ac:dyDescent="0.25">
      <c r="B11" s="72" t="s">
        <v>19</v>
      </c>
      <c r="C11" s="3">
        <v>0</v>
      </c>
      <c r="D11" s="3">
        <v>33810774.329999998</v>
      </c>
    </row>
    <row r="12" spans="2:4" x14ac:dyDescent="0.25">
      <c r="B12" s="72" t="s">
        <v>3</v>
      </c>
      <c r="C12" s="3">
        <v>0</v>
      </c>
      <c r="D12" s="3">
        <v>0</v>
      </c>
    </row>
    <row r="13" spans="2:4" x14ac:dyDescent="0.25">
      <c r="B13" s="72" t="s">
        <v>30</v>
      </c>
      <c r="C13" s="3">
        <v>0</v>
      </c>
      <c r="D13" s="3">
        <v>1661373.37</v>
      </c>
    </row>
    <row r="14" spans="2:4" x14ac:dyDescent="0.25">
      <c r="B14" s="72" t="s">
        <v>31</v>
      </c>
      <c r="C14" s="3">
        <v>0</v>
      </c>
      <c r="D14" s="3">
        <v>92752413.950000003</v>
      </c>
    </row>
    <row r="15" spans="2:4" x14ac:dyDescent="0.25">
      <c r="B15" s="72" t="s">
        <v>20</v>
      </c>
      <c r="C15" s="3">
        <v>0</v>
      </c>
      <c r="D15" s="3">
        <v>13252585.83</v>
      </c>
    </row>
    <row r="16" spans="2:4" x14ac:dyDescent="0.25">
      <c r="B16" s="72" t="s">
        <v>15</v>
      </c>
      <c r="C16" s="3">
        <v>0</v>
      </c>
      <c r="D16" s="3">
        <v>1000000</v>
      </c>
    </row>
    <row r="17" spans="2:4" x14ac:dyDescent="0.25">
      <c r="B17" s="72" t="s">
        <v>5</v>
      </c>
      <c r="C17" s="3">
        <v>0</v>
      </c>
      <c r="D17" s="3">
        <v>9707042.4499999993</v>
      </c>
    </row>
    <row r="18" spans="2:4" x14ac:dyDescent="0.25">
      <c r="B18" s="72" t="s">
        <v>21</v>
      </c>
      <c r="C18" s="3">
        <v>0</v>
      </c>
      <c r="D18" s="3">
        <v>9766324</v>
      </c>
    </row>
    <row r="19" spans="2:4" x14ac:dyDescent="0.25">
      <c r="B19" s="72" t="s">
        <v>16</v>
      </c>
      <c r="C19" s="3">
        <v>0</v>
      </c>
      <c r="D19" s="3">
        <v>13561306.039999999</v>
      </c>
    </row>
    <row r="20" spans="2:4" x14ac:dyDescent="0.25">
      <c r="B20" s="72" t="s">
        <v>6</v>
      </c>
      <c r="C20" s="3">
        <v>0</v>
      </c>
      <c r="D20" s="3">
        <v>68857759.519999996</v>
      </c>
    </row>
    <row r="21" spans="2:4" x14ac:dyDescent="0.25">
      <c r="B21" s="72" t="s">
        <v>35</v>
      </c>
      <c r="C21" s="3">
        <v>0</v>
      </c>
      <c r="D21" s="3">
        <v>2234895.0499999998</v>
      </c>
    </row>
    <row r="22" spans="2:4" x14ac:dyDescent="0.25">
      <c r="B22" s="72"/>
      <c r="C22" s="54">
        <f>SUM(C7:C21)</f>
        <v>2575391245.7600002</v>
      </c>
      <c r="D22" s="54">
        <f t="shared" ref="D22" si="0">SUM(D7:D21)</f>
        <v>2980489752.3499999</v>
      </c>
    </row>
    <row r="23" spans="2:4" x14ac:dyDescent="0.25">
      <c r="C23" s="1"/>
      <c r="D23" s="1"/>
    </row>
  </sheetData>
  <mergeCells count="3">
    <mergeCell ref="B2:D2"/>
    <mergeCell ref="B4:D4"/>
    <mergeCell ref="B3:D3"/>
  </mergeCells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PRIMER TRIMESTRE</vt:lpstr>
      <vt:lpstr>SEGUNDO TRIMESTRE</vt:lpstr>
      <vt:lpstr>TERCER TRIMESTRE</vt:lpstr>
      <vt:lpstr>CUARTO TRIMESTRE</vt:lpstr>
      <vt:lpstr>'PRIMER TRIMESTRE'!Títulos_a_imprimir</vt:lpstr>
      <vt:lpstr>'SEGUNDO TRIMESTRE'!Títulos_a_imprimir</vt:lpstr>
      <vt:lpstr>'TERCER TRIMESTRE'!Títulos_a_imprimir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CANDELARIA CHAIDEZ</dc:creator>
  <cp:lastModifiedBy>Administrador</cp:lastModifiedBy>
  <cp:lastPrinted>2018-11-29T22:25:54Z</cp:lastPrinted>
  <dcterms:created xsi:type="dcterms:W3CDTF">2013-10-29T20:25:40Z</dcterms:created>
  <dcterms:modified xsi:type="dcterms:W3CDTF">2018-12-11T16:13:54Z</dcterms:modified>
</cp:coreProperties>
</file>