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rtha.laga\Desktop\LOURDES ARMENTA MICROSITIO\"/>
    </mc:Choice>
  </mc:AlternateContent>
  <bookViews>
    <workbookView xWindow="0" yWindow="0" windowWidth="20490" windowHeight="7365" activeTab="6"/>
  </bookViews>
  <sheets>
    <sheet name="01.ESF" sheetId="1" r:id="rId1"/>
    <sheet name="02.EA" sheetId="2" r:id="rId2"/>
    <sheet name="03.EVHP" sheetId="3" r:id="rId3"/>
    <sheet name="04.EFE" sheetId="4" r:id="rId4"/>
    <sheet name="05.ECSF" sheetId="5" r:id="rId5"/>
    <sheet name="06.EADOP" sheetId="6" r:id="rId6"/>
    <sheet name="07.EAA" sheetId="7" r:id="rId7"/>
    <sheet name="BD" sheetId="17" state="veryHidden" r:id="rId8"/>
    <sheet name="BC" sheetId="18" state="veryHidden" r:id="rId9"/>
    <sheet name="BR" sheetId="19" state="veryHidden" r:id="rId10"/>
  </sheets>
  <definedNames>
    <definedName name="_xlnm._FilterDatabase" localSheetId="8" hidden="1">BC!$A$7:$G$349</definedName>
    <definedName name="_xlnm._FilterDatabase" localSheetId="9" hidden="1">BR!$A$6:$F$213</definedName>
    <definedName name="_xlnm.Print_Area" localSheetId="0">'01.ESF'!$B$1:$K$69</definedName>
    <definedName name="_xlnm.Print_Area" localSheetId="1">'02.EA'!$B$1:$J$63</definedName>
    <definedName name="_xlnm.Print_Area" localSheetId="2">'03.EVHP'!$B$1:$J$38</definedName>
    <definedName name="_xlnm.Print_Area" localSheetId="3">'04.EFE'!$B$1:$O$60</definedName>
    <definedName name="_xlnm.Print_Area" localSheetId="4">'05.ECSF'!$B$1:$L$61</definedName>
    <definedName name="_xlnm.Print_Area" localSheetId="5">'06.EADOP'!$B$1:$K$51</definedName>
    <definedName name="_xlnm.Print_Area" localSheetId="6">'07.EAA'!$B$1:$J$46</definedName>
    <definedName name="_xlnm.Print_Area" localSheetId="8">BC!$A$1:$G$349</definedName>
    <definedName name="_xlnm.Print_Area" localSheetId="9">BR!$A$1:$F$95</definedName>
    <definedName name="INDICES" localSheetId="9">BR!$B$50:$F$181</definedName>
    <definedName name="INDICES">BR!$B$50:$F$150</definedName>
    <definedName name="_xlnm.Print_Titles" localSheetId="8">BC!$1:$7</definedName>
    <definedName name="_xlnm.Print_Titles" localSheetId="9">BR!$1:$6</definedName>
  </definedNames>
  <calcPr calcId="152511"/>
</workbook>
</file>

<file path=xl/calcChain.xml><?xml version="1.0" encoding="utf-8"?>
<calcChain xmlns="http://schemas.openxmlformats.org/spreadsheetml/2006/main">
  <c r="F91" i="19" l="1"/>
  <c r="E91" i="19"/>
  <c r="D91" i="19"/>
  <c r="C91" i="19"/>
  <c r="F90" i="19"/>
  <c r="E90" i="19"/>
  <c r="D90" i="19"/>
  <c r="C90" i="19"/>
  <c r="F89" i="19"/>
  <c r="E89" i="19"/>
  <c r="D89" i="19"/>
  <c r="C89" i="19"/>
  <c r="F88" i="19"/>
  <c r="E88" i="19"/>
  <c r="D88" i="19"/>
  <c r="C88" i="19"/>
  <c r="F87" i="19"/>
  <c r="E87" i="19"/>
  <c r="D87" i="19"/>
  <c r="C87" i="19"/>
  <c r="F86" i="19"/>
  <c r="E86" i="19"/>
  <c r="D86" i="19"/>
  <c r="C86" i="19"/>
  <c r="F85" i="19"/>
  <c r="E85" i="19"/>
  <c r="D85" i="19"/>
  <c r="C85" i="19"/>
  <c r="F84" i="19"/>
  <c r="E84" i="19"/>
  <c r="D84" i="19"/>
  <c r="C84" i="19"/>
  <c r="F83" i="19"/>
  <c r="E83" i="19"/>
  <c r="D83" i="19"/>
  <c r="C83" i="19"/>
  <c r="F82" i="19"/>
  <c r="E82" i="19"/>
  <c r="D82" i="19"/>
  <c r="C82" i="19"/>
  <c r="F81" i="19"/>
  <c r="E81" i="19"/>
  <c r="D81" i="19"/>
  <c r="C81" i="19"/>
  <c r="F80" i="19"/>
  <c r="E80" i="19"/>
  <c r="D80" i="19"/>
  <c r="C80" i="19"/>
  <c r="F79" i="19"/>
  <c r="E79" i="19"/>
  <c r="D79" i="19"/>
  <c r="C79" i="19"/>
  <c r="F78" i="19"/>
  <c r="E78" i="19"/>
  <c r="D78" i="19"/>
  <c r="C78" i="19"/>
  <c r="F77" i="19"/>
  <c r="E77" i="19"/>
  <c r="D77" i="19"/>
  <c r="C77" i="19"/>
  <c r="F76" i="19"/>
  <c r="E76" i="19"/>
  <c r="D76" i="19"/>
  <c r="C76" i="19"/>
  <c r="F75" i="19"/>
  <c r="E75" i="19"/>
  <c r="D75" i="19"/>
  <c r="C75" i="19"/>
  <c r="F74" i="19"/>
  <c r="E74" i="19"/>
  <c r="D74" i="19"/>
  <c r="C74" i="19"/>
  <c r="F72" i="19"/>
  <c r="E72" i="19"/>
  <c r="D72" i="19"/>
  <c r="C72" i="19"/>
  <c r="F71" i="19"/>
  <c r="E71" i="19"/>
  <c r="D71" i="19"/>
  <c r="C71" i="19"/>
  <c r="F70" i="19"/>
  <c r="E70" i="19"/>
  <c r="D70" i="19"/>
  <c r="C70" i="19"/>
  <c r="F64" i="19"/>
  <c r="E64" i="19"/>
  <c r="D64" i="19"/>
  <c r="C64" i="19"/>
  <c r="F63" i="19"/>
  <c r="E63" i="19"/>
  <c r="D63" i="19"/>
  <c r="C63" i="19"/>
  <c r="F62" i="19"/>
  <c r="E62" i="19"/>
  <c r="D62" i="19"/>
  <c r="C62" i="19"/>
  <c r="F58" i="19"/>
  <c r="E58" i="19"/>
  <c r="D58" i="19"/>
  <c r="C58" i="19"/>
  <c r="F55" i="19"/>
  <c r="E55" i="19"/>
  <c r="D55" i="19"/>
  <c r="C55" i="19"/>
  <c r="F54" i="19"/>
  <c r="E54" i="19"/>
  <c r="D54" i="19"/>
  <c r="C54" i="19"/>
  <c r="F53" i="19"/>
  <c r="E53" i="19"/>
  <c r="D53" i="19"/>
  <c r="C53" i="19"/>
  <c r="F52" i="19"/>
  <c r="E52" i="19"/>
  <c r="D52" i="19"/>
  <c r="C52" i="19"/>
  <c r="F51" i="19"/>
  <c r="E51" i="19"/>
  <c r="D51" i="19"/>
  <c r="C51" i="19"/>
  <c r="F49" i="19"/>
  <c r="E49" i="19"/>
  <c r="D49" i="19"/>
  <c r="C49" i="19"/>
  <c r="F48" i="19"/>
  <c r="E48" i="19"/>
  <c r="D48" i="19"/>
  <c r="C48" i="19"/>
  <c r="F47" i="19"/>
  <c r="E47" i="19"/>
  <c r="D47" i="19"/>
  <c r="C47" i="19"/>
  <c r="F46" i="19"/>
  <c r="E46" i="19"/>
  <c r="D46" i="19"/>
  <c r="C46" i="19"/>
  <c r="F45" i="19"/>
  <c r="E45" i="19"/>
  <c r="D45" i="19"/>
  <c r="C45" i="19"/>
  <c r="F42" i="19"/>
  <c r="E42" i="19"/>
  <c r="D42" i="19"/>
  <c r="C42" i="19"/>
  <c r="F38" i="19"/>
  <c r="E38" i="19"/>
  <c r="D38" i="19"/>
  <c r="C38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2" i="19"/>
  <c r="E32" i="19"/>
  <c r="D32" i="19"/>
  <c r="C32" i="19"/>
  <c r="F31" i="19"/>
  <c r="E31" i="19"/>
  <c r="D31" i="19"/>
  <c r="C31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D18" i="19"/>
  <c r="F17" i="19"/>
  <c r="D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D12" i="19"/>
  <c r="F11" i="19"/>
  <c r="E11" i="19"/>
  <c r="D11" i="19"/>
  <c r="C11" i="19"/>
  <c r="F10" i="19"/>
  <c r="D10" i="19"/>
  <c r="F9" i="19"/>
  <c r="D9" i="19"/>
  <c r="F8" i="19"/>
  <c r="D8" i="19"/>
  <c r="A1" i="19"/>
  <c r="G346" i="18"/>
  <c r="F346" i="18"/>
  <c r="E346" i="18"/>
  <c r="D346" i="18"/>
  <c r="G345" i="18"/>
  <c r="F345" i="18"/>
  <c r="E345" i="18"/>
  <c r="D345" i="18"/>
  <c r="G344" i="18"/>
  <c r="F344" i="18"/>
  <c r="E344" i="18"/>
  <c r="D344" i="18"/>
  <c r="G343" i="18"/>
  <c r="F343" i="18"/>
  <c r="E343" i="18"/>
  <c r="D343" i="18"/>
  <c r="G342" i="18"/>
  <c r="F342" i="18"/>
  <c r="E342" i="18"/>
  <c r="D342" i="18"/>
  <c r="G341" i="18"/>
  <c r="F341" i="18"/>
  <c r="E341" i="18"/>
  <c r="D341" i="18"/>
  <c r="G340" i="18"/>
  <c r="F340" i="18"/>
  <c r="E340" i="18"/>
  <c r="D340" i="18"/>
  <c r="G339" i="18"/>
  <c r="F339" i="18"/>
  <c r="E339" i="18"/>
  <c r="D339" i="18"/>
  <c r="G337" i="18"/>
  <c r="F337" i="18"/>
  <c r="E337" i="18"/>
  <c r="D337" i="18"/>
  <c r="G336" i="18"/>
  <c r="F336" i="18"/>
  <c r="E336" i="18"/>
  <c r="D336" i="18"/>
  <c r="G335" i="18"/>
  <c r="F335" i="18"/>
  <c r="E335" i="18"/>
  <c r="D335" i="18"/>
  <c r="G327" i="18"/>
  <c r="F327" i="18"/>
  <c r="E327" i="18"/>
  <c r="D327" i="18"/>
  <c r="G326" i="18"/>
  <c r="F326" i="18"/>
  <c r="E326" i="18"/>
  <c r="D326" i="18"/>
  <c r="G304" i="18"/>
  <c r="F304" i="18"/>
  <c r="E304" i="18"/>
  <c r="D304" i="18"/>
  <c r="G300" i="18"/>
  <c r="F92" i="19" s="1"/>
  <c r="F300" i="18"/>
  <c r="E92" i="19" s="1"/>
  <c r="E300" i="18"/>
  <c r="D92" i="19" s="1"/>
  <c r="D300" i="18"/>
  <c r="C92" i="19" s="1"/>
  <c r="G249" i="18"/>
  <c r="F73" i="19" s="1"/>
  <c r="F249" i="18"/>
  <c r="E73" i="19" s="1"/>
  <c r="E249" i="18"/>
  <c r="D73" i="19" s="1"/>
  <c r="D249" i="18"/>
  <c r="C73" i="19" s="1"/>
  <c r="G242" i="18"/>
  <c r="F242" i="18"/>
  <c r="E242" i="18"/>
  <c r="D242" i="18"/>
  <c r="G241" i="18"/>
  <c r="F241" i="18"/>
  <c r="E241" i="18"/>
  <c r="D241" i="18"/>
  <c r="G240" i="18"/>
  <c r="F240" i="18"/>
  <c r="E240" i="18"/>
  <c r="D240" i="18"/>
  <c r="G239" i="18"/>
  <c r="F239" i="18"/>
  <c r="E239" i="18"/>
  <c r="D239" i="18"/>
  <c r="G238" i="18"/>
  <c r="F238" i="18"/>
  <c r="E238" i="18"/>
  <c r="D238" i="18"/>
  <c r="G237" i="18"/>
  <c r="F237" i="18"/>
  <c r="E237" i="18"/>
  <c r="D237" i="18"/>
  <c r="G236" i="18"/>
  <c r="F236" i="18"/>
  <c r="E236" i="18"/>
  <c r="D236" i="18"/>
  <c r="G235" i="18"/>
  <c r="F235" i="18"/>
  <c r="E235" i="18"/>
  <c r="D235" i="18"/>
  <c r="G234" i="18"/>
  <c r="F69" i="19" s="1"/>
  <c r="F234" i="18"/>
  <c r="E69" i="19" s="1"/>
  <c r="E234" i="18"/>
  <c r="D69" i="19" s="1"/>
  <c r="D234" i="18"/>
  <c r="C69" i="19" s="1"/>
  <c r="G233" i="18"/>
  <c r="F233" i="18"/>
  <c r="E233" i="18"/>
  <c r="D233" i="18"/>
  <c r="G232" i="18"/>
  <c r="F232" i="18"/>
  <c r="E232" i="18"/>
  <c r="D232" i="18"/>
  <c r="G231" i="18"/>
  <c r="F231" i="18"/>
  <c r="E231" i="18"/>
  <c r="D231" i="18"/>
  <c r="G230" i="18"/>
  <c r="F230" i="18"/>
  <c r="E230" i="18"/>
  <c r="D230" i="18"/>
  <c r="G229" i="18"/>
  <c r="F229" i="18"/>
  <c r="E229" i="18"/>
  <c r="D229" i="18"/>
  <c r="G228" i="18"/>
  <c r="F228" i="18"/>
  <c r="E228" i="18"/>
  <c r="D228" i="18"/>
  <c r="G227" i="18"/>
  <c r="F227" i="18"/>
  <c r="E227" i="18"/>
  <c r="D227" i="18"/>
  <c r="G226" i="18"/>
  <c r="F226" i="18"/>
  <c r="E226" i="18"/>
  <c r="D226" i="18"/>
  <c r="G225" i="18"/>
  <c r="F68" i="19" s="1"/>
  <c r="F225" i="18"/>
  <c r="E68" i="19" s="1"/>
  <c r="E225" i="18"/>
  <c r="D68" i="19" s="1"/>
  <c r="D225" i="18"/>
  <c r="C68" i="19" s="1"/>
  <c r="G224" i="18"/>
  <c r="F224" i="18"/>
  <c r="E224" i="18"/>
  <c r="D224" i="18"/>
  <c r="G223" i="18"/>
  <c r="F223" i="18"/>
  <c r="E223" i="18"/>
  <c r="D223" i="18"/>
  <c r="G222" i="18"/>
  <c r="F222" i="18"/>
  <c r="E222" i="18"/>
  <c r="D222" i="18"/>
  <c r="G221" i="18"/>
  <c r="F221" i="18"/>
  <c r="E221" i="18"/>
  <c r="D221" i="18"/>
  <c r="G220" i="18"/>
  <c r="F220" i="18"/>
  <c r="E220" i="18"/>
  <c r="D220" i="18"/>
  <c r="G219" i="18"/>
  <c r="F67" i="19" s="1"/>
  <c r="F219" i="18"/>
  <c r="E67" i="19" s="1"/>
  <c r="E219" i="18"/>
  <c r="D67" i="19" s="1"/>
  <c r="D219" i="18"/>
  <c r="C67" i="19" s="1"/>
  <c r="G218" i="18"/>
  <c r="F218" i="18"/>
  <c r="E218" i="18"/>
  <c r="D218" i="18"/>
  <c r="G213" i="18"/>
  <c r="F65" i="19" s="1"/>
  <c r="F213" i="18"/>
  <c r="E65" i="19" s="1"/>
  <c r="E213" i="18"/>
  <c r="D65" i="19" s="1"/>
  <c r="D213" i="18"/>
  <c r="C65" i="19" s="1"/>
  <c r="G204" i="18"/>
  <c r="F61" i="19" s="1"/>
  <c r="F204" i="18"/>
  <c r="E61" i="19" s="1"/>
  <c r="E204" i="18"/>
  <c r="D61" i="19" s="1"/>
  <c r="D204" i="18"/>
  <c r="C61" i="19" s="1"/>
  <c r="G199" i="18"/>
  <c r="F199" i="18"/>
  <c r="E199" i="18"/>
  <c r="D199" i="18"/>
  <c r="G198" i="18"/>
  <c r="F60" i="19" s="1"/>
  <c r="F198" i="18"/>
  <c r="E60" i="19" s="1"/>
  <c r="E198" i="18"/>
  <c r="D60" i="19" s="1"/>
  <c r="D198" i="18"/>
  <c r="C60" i="19" s="1"/>
  <c r="G197" i="18"/>
  <c r="F197" i="18"/>
  <c r="E197" i="18"/>
  <c r="D197" i="18"/>
  <c r="G196" i="18"/>
  <c r="F59" i="19" s="1"/>
  <c r="F196" i="18"/>
  <c r="E59" i="19" s="1"/>
  <c r="E196" i="18"/>
  <c r="D59" i="19" s="1"/>
  <c r="D196" i="18"/>
  <c r="C59" i="19" s="1"/>
  <c r="G191" i="18"/>
  <c r="F57" i="19" s="1"/>
  <c r="F191" i="18"/>
  <c r="E57" i="19" s="1"/>
  <c r="E191" i="18"/>
  <c r="D57" i="19" s="1"/>
  <c r="D191" i="18"/>
  <c r="C57" i="19" s="1"/>
  <c r="G181" i="18"/>
  <c r="F56" i="19" s="1"/>
  <c r="F181" i="18"/>
  <c r="E56" i="19" s="1"/>
  <c r="E181" i="18"/>
  <c r="D56" i="19" s="1"/>
  <c r="D181" i="18"/>
  <c r="C56" i="19" s="1"/>
  <c r="G145" i="18"/>
  <c r="F44" i="19" s="1"/>
  <c r="F145" i="18"/>
  <c r="E145" i="18"/>
  <c r="D44" i="19" s="1"/>
  <c r="D145" i="18"/>
  <c r="G144" i="18"/>
  <c r="F43" i="19" s="1"/>
  <c r="F144" i="18"/>
  <c r="E43" i="19" s="1"/>
  <c r="E144" i="18"/>
  <c r="D43" i="19" s="1"/>
  <c r="D144" i="18"/>
  <c r="C43" i="19" s="1"/>
  <c r="G142" i="18"/>
  <c r="F41" i="19" s="1"/>
  <c r="F142" i="18"/>
  <c r="E142" i="18"/>
  <c r="D41" i="19" s="1"/>
  <c r="D142" i="18"/>
  <c r="G141" i="18"/>
  <c r="F40" i="19" s="1"/>
  <c r="F141" i="18"/>
  <c r="E141" i="18"/>
  <c r="D40" i="19" s="1"/>
  <c r="D141" i="18"/>
  <c r="G118" i="18"/>
  <c r="F33" i="19" s="1"/>
  <c r="F118" i="18"/>
  <c r="E118" i="18"/>
  <c r="D33" i="19" s="1"/>
  <c r="D118" i="18"/>
  <c r="G107" i="18"/>
  <c r="F30" i="19" s="1"/>
  <c r="F107" i="18"/>
  <c r="E107" i="18"/>
  <c r="D30" i="19" s="1"/>
  <c r="D107" i="18"/>
  <c r="G94" i="18"/>
  <c r="F94" i="18"/>
  <c r="E94" i="18"/>
  <c r="D94" i="18"/>
  <c r="G92" i="18"/>
  <c r="F92" i="18"/>
  <c r="E92" i="18"/>
  <c r="D92" i="18"/>
  <c r="G90" i="18"/>
  <c r="F90" i="18"/>
  <c r="E90" i="18"/>
  <c r="D90" i="18"/>
  <c r="G88" i="18"/>
  <c r="F88" i="18"/>
  <c r="E88" i="18"/>
  <c r="D88" i="18"/>
  <c r="G87" i="18"/>
  <c r="F87" i="18"/>
  <c r="E87" i="18"/>
  <c r="D87" i="18"/>
  <c r="G86" i="18"/>
  <c r="F25" i="19" s="1"/>
  <c r="F86" i="18"/>
  <c r="E86" i="18"/>
  <c r="D25" i="19" s="1"/>
  <c r="D86" i="18"/>
  <c r="G62" i="18"/>
  <c r="F19" i="19" s="1"/>
  <c r="F62" i="18"/>
  <c r="E62" i="18"/>
  <c r="D19" i="19" s="1"/>
  <c r="D62" i="18"/>
  <c r="G60" i="18"/>
  <c r="F60" i="18"/>
  <c r="E60" i="18"/>
  <c r="D60" i="18"/>
  <c r="G59" i="18"/>
  <c r="F59" i="18"/>
  <c r="E59" i="18"/>
  <c r="D59" i="18"/>
  <c r="G57" i="18"/>
  <c r="F57" i="18"/>
  <c r="E57" i="18"/>
  <c r="D57" i="18"/>
  <c r="G56" i="18"/>
  <c r="F56" i="18"/>
  <c r="E56" i="18"/>
  <c r="D56" i="18"/>
  <c r="G55" i="18"/>
  <c r="F55" i="18"/>
  <c r="E55" i="18"/>
  <c r="D55" i="18"/>
  <c r="G54" i="18"/>
  <c r="F18" i="19" s="1"/>
  <c r="F54" i="18"/>
  <c r="E54" i="18"/>
  <c r="D54" i="18"/>
  <c r="G52" i="18"/>
  <c r="F52" i="18"/>
  <c r="E52" i="18"/>
  <c r="D52" i="18"/>
  <c r="G51" i="18"/>
  <c r="F51" i="18"/>
  <c r="E51" i="18"/>
  <c r="D51" i="18"/>
  <c r="G49" i="18"/>
  <c r="F49" i="18"/>
  <c r="E49" i="18"/>
  <c r="D49" i="18"/>
  <c r="G32" i="18"/>
  <c r="F32" i="18"/>
  <c r="E32" i="18"/>
  <c r="D32" i="18"/>
  <c r="G22" i="18"/>
  <c r="F22" i="18"/>
  <c r="E22" i="18"/>
  <c r="D22" i="18"/>
  <c r="G21" i="18"/>
  <c r="F21" i="18"/>
  <c r="E21" i="18"/>
  <c r="D21" i="18"/>
  <c r="G18" i="18"/>
  <c r="F18" i="18"/>
  <c r="E18" i="18"/>
  <c r="D18" i="18"/>
  <c r="G17" i="18"/>
  <c r="F17" i="18"/>
  <c r="E17" i="18"/>
  <c r="D17" i="18"/>
  <c r="G16" i="18"/>
  <c r="F16" i="18"/>
  <c r="E16" i="18"/>
  <c r="D16" i="18"/>
  <c r="G11" i="18"/>
  <c r="F11" i="18"/>
  <c r="E11" i="18"/>
  <c r="D11" i="18"/>
  <c r="G9" i="18"/>
  <c r="F9" i="18"/>
  <c r="E9" i="18"/>
  <c r="D9" i="18"/>
  <c r="G8" i="18"/>
  <c r="F8" i="18"/>
  <c r="F349" i="18" s="1"/>
  <c r="E8" i="18"/>
  <c r="E349" i="18" s="1"/>
  <c r="D8" i="18"/>
  <c r="A3" i="18"/>
  <c r="A1" i="18"/>
  <c r="B46" i="7"/>
  <c r="B45" i="7"/>
  <c r="F43" i="7"/>
  <c r="C43" i="7"/>
  <c r="F42" i="7"/>
  <c r="C42" i="7"/>
  <c r="G31" i="7"/>
  <c r="F31" i="7"/>
  <c r="H31" i="7" s="1"/>
  <c r="I31" i="7" s="1"/>
  <c r="E31" i="7"/>
  <c r="G30" i="7"/>
  <c r="F30" i="7"/>
  <c r="E30" i="7"/>
  <c r="H30" i="7" s="1"/>
  <c r="I30" i="7" s="1"/>
  <c r="G29" i="7"/>
  <c r="F29" i="7"/>
  <c r="H29" i="7" s="1"/>
  <c r="I29" i="7" s="1"/>
  <c r="E29" i="7"/>
  <c r="G28" i="7"/>
  <c r="F28" i="7"/>
  <c r="E28" i="7"/>
  <c r="H28" i="7" s="1"/>
  <c r="I28" i="7" s="1"/>
  <c r="F27" i="7"/>
  <c r="F26" i="7"/>
  <c r="F25" i="7"/>
  <c r="G24" i="7"/>
  <c r="F24" i="7"/>
  <c r="E24" i="7"/>
  <c r="H24" i="7" s="1"/>
  <c r="I24" i="7" s="1"/>
  <c r="G23" i="7"/>
  <c r="F23" i="7"/>
  <c r="F21" i="7" s="1"/>
  <c r="E23" i="7"/>
  <c r="G19" i="7"/>
  <c r="F19" i="7"/>
  <c r="H19" i="7" s="1"/>
  <c r="I19" i="7" s="1"/>
  <c r="E19" i="7"/>
  <c r="G18" i="7"/>
  <c r="F18" i="7"/>
  <c r="E18" i="7"/>
  <c r="H18" i="7" s="1"/>
  <c r="I18" i="7" s="1"/>
  <c r="F17" i="7"/>
  <c r="G16" i="7"/>
  <c r="F16" i="7"/>
  <c r="E16" i="7"/>
  <c r="H16" i="7" s="1"/>
  <c r="I16" i="7" s="1"/>
  <c r="F15" i="7"/>
  <c r="F14" i="7"/>
  <c r="F13" i="7"/>
  <c r="F11" i="7" s="1"/>
  <c r="F33" i="7" s="1"/>
  <c r="B3" i="7"/>
  <c r="B1" i="7"/>
  <c r="B51" i="6"/>
  <c r="B50" i="6"/>
  <c r="H48" i="6"/>
  <c r="D48" i="6"/>
  <c r="H47" i="6"/>
  <c r="D47" i="6"/>
  <c r="J29" i="6"/>
  <c r="I29" i="6"/>
  <c r="J24" i="6"/>
  <c r="J35" i="6" s="1"/>
  <c r="I24" i="6"/>
  <c r="I35" i="6" s="1"/>
  <c r="J15" i="6"/>
  <c r="I15" i="6"/>
  <c r="J10" i="6"/>
  <c r="J21" i="6" s="1"/>
  <c r="J37" i="6" s="1"/>
  <c r="J39" i="6" s="1"/>
  <c r="I10" i="6"/>
  <c r="I21" i="6" s="1"/>
  <c r="B3" i="6"/>
  <c r="B1" i="6"/>
  <c r="B61" i="5"/>
  <c r="B60" i="5"/>
  <c r="H58" i="5"/>
  <c r="D58" i="5"/>
  <c r="H57" i="5"/>
  <c r="D57" i="5"/>
  <c r="K49" i="5"/>
  <c r="J49" i="5"/>
  <c r="K48" i="5"/>
  <c r="J48" i="5"/>
  <c r="K46" i="5"/>
  <c r="J46" i="5"/>
  <c r="K44" i="5"/>
  <c r="J44" i="5"/>
  <c r="K43" i="5"/>
  <c r="J43" i="5"/>
  <c r="K42" i="5"/>
  <c r="J42" i="5"/>
  <c r="K36" i="5"/>
  <c r="J36" i="5"/>
  <c r="F30" i="5"/>
  <c r="E30" i="5"/>
  <c r="F29" i="5"/>
  <c r="E29" i="5"/>
  <c r="K28" i="5"/>
  <c r="J28" i="5"/>
  <c r="F28" i="5"/>
  <c r="E28" i="5"/>
  <c r="K27" i="5"/>
  <c r="J27" i="5"/>
  <c r="F27" i="5"/>
  <c r="E27" i="5"/>
  <c r="K26" i="5"/>
  <c r="J26" i="5"/>
  <c r="K25" i="5"/>
  <c r="J25" i="5"/>
  <c r="K24" i="5"/>
  <c r="J24" i="5"/>
  <c r="F23" i="5"/>
  <c r="E23" i="5"/>
  <c r="F22" i="5"/>
  <c r="E22" i="5"/>
  <c r="K19" i="5"/>
  <c r="J19" i="5"/>
  <c r="K18" i="5"/>
  <c r="J18" i="5"/>
  <c r="F18" i="5"/>
  <c r="E18" i="5"/>
  <c r="F17" i="5"/>
  <c r="E17" i="5"/>
  <c r="K16" i="5"/>
  <c r="J16" i="5"/>
  <c r="K15" i="5"/>
  <c r="J15" i="5"/>
  <c r="F15" i="5"/>
  <c r="E15" i="5"/>
  <c r="K14" i="5"/>
  <c r="J14" i="5"/>
  <c r="K13" i="5"/>
  <c r="J13" i="5"/>
  <c r="B3" i="5"/>
  <c r="B1" i="5"/>
  <c r="B60" i="4"/>
  <c r="B59" i="4"/>
  <c r="K57" i="4"/>
  <c r="D57" i="4"/>
  <c r="K56" i="4"/>
  <c r="D56" i="4"/>
  <c r="G35" i="4"/>
  <c r="N34" i="4"/>
  <c r="G30" i="4"/>
  <c r="G28" i="4"/>
  <c r="N27" i="4"/>
  <c r="G20" i="4"/>
  <c r="B3" i="4"/>
  <c r="B1" i="4"/>
  <c r="B38" i="3"/>
  <c r="B37" i="3"/>
  <c r="F35" i="3"/>
  <c r="C35" i="3"/>
  <c r="F34" i="3"/>
  <c r="C34" i="3"/>
  <c r="H24" i="3"/>
  <c r="I24" i="3" s="1"/>
  <c r="H23" i="3"/>
  <c r="I23" i="3" s="1"/>
  <c r="I22" i="3" s="1"/>
  <c r="H22" i="3"/>
  <c r="G22" i="3"/>
  <c r="F22" i="3"/>
  <c r="E22" i="3"/>
  <c r="I20" i="3"/>
  <c r="F20" i="3"/>
  <c r="I19" i="3"/>
  <c r="F19" i="3"/>
  <c r="I18" i="3"/>
  <c r="F18" i="3"/>
  <c r="F16" i="3"/>
  <c r="H15" i="3"/>
  <c r="E15" i="3"/>
  <c r="I13" i="3"/>
  <c r="E13" i="3"/>
  <c r="H10" i="3"/>
  <c r="G10" i="3"/>
  <c r="F10" i="3"/>
  <c r="H8" i="3"/>
  <c r="H26" i="3" s="1"/>
  <c r="B3" i="3"/>
  <c r="B1" i="3"/>
  <c r="C63" i="2"/>
  <c r="C62" i="2"/>
  <c r="G60" i="2"/>
  <c r="D60" i="2"/>
  <c r="G59" i="2"/>
  <c r="D59" i="2"/>
  <c r="I45" i="2"/>
  <c r="I43" i="2"/>
  <c r="I42" i="2"/>
  <c r="I41" i="2"/>
  <c r="I40" i="2"/>
  <c r="I39" i="2"/>
  <c r="I37" i="2" s="1"/>
  <c r="I38" i="2"/>
  <c r="I35" i="2"/>
  <c r="I34" i="2"/>
  <c r="I33" i="2"/>
  <c r="I32" i="2"/>
  <c r="I31" i="2"/>
  <c r="I30" i="2"/>
  <c r="G40" i="4" s="1"/>
  <c r="I28" i="2"/>
  <c r="G39" i="4" s="1"/>
  <c r="E28" i="2"/>
  <c r="I27" i="2"/>
  <c r="G38" i="4" s="1"/>
  <c r="E27" i="2"/>
  <c r="I26" i="2"/>
  <c r="G37" i="4" s="1"/>
  <c r="E26" i="2"/>
  <c r="I25" i="2"/>
  <c r="E25" i="2"/>
  <c r="E24" i="2"/>
  <c r="I23" i="2"/>
  <c r="G36" i="4" s="1"/>
  <c r="E23" i="2"/>
  <c r="G22" i="4" s="1"/>
  <c r="I22" i="2"/>
  <c r="I21" i="2"/>
  <c r="G34" i="4" s="1"/>
  <c r="E21" i="2"/>
  <c r="G21" i="4" s="1"/>
  <c r="I20" i="2"/>
  <c r="G33" i="4" s="1"/>
  <c r="E20" i="2"/>
  <c r="I19" i="2"/>
  <c r="G32" i="4" s="1"/>
  <c r="E19" i="2"/>
  <c r="I18" i="2"/>
  <c r="I14" i="2" s="1"/>
  <c r="I17" i="2"/>
  <c r="E17" i="2"/>
  <c r="G19" i="4" s="1"/>
  <c r="I16" i="2"/>
  <c r="G29" i="4" s="1"/>
  <c r="E16" i="2"/>
  <c r="G18" i="4" s="1"/>
  <c r="I15" i="2"/>
  <c r="E15" i="2"/>
  <c r="G17" i="4" s="1"/>
  <c r="E14" i="2"/>
  <c r="E9" i="2" s="1"/>
  <c r="E30" i="2" s="1"/>
  <c r="E13" i="2"/>
  <c r="G15" i="4" s="1"/>
  <c r="I12" i="2"/>
  <c r="G27" i="4" s="1"/>
  <c r="E12" i="2"/>
  <c r="G14" i="4" s="1"/>
  <c r="I11" i="2"/>
  <c r="G26" i="4" s="1"/>
  <c r="E11" i="2"/>
  <c r="G13" i="4" s="1"/>
  <c r="I10" i="2"/>
  <c r="G25" i="4" s="1"/>
  <c r="E10" i="2"/>
  <c r="G12" i="4" s="1"/>
  <c r="I9" i="2"/>
  <c r="I48" i="2" s="1"/>
  <c r="B3" i="2"/>
  <c r="B1" i="2"/>
  <c r="J55" i="1"/>
  <c r="J54" i="1"/>
  <c r="J52" i="1"/>
  <c r="J50" i="1"/>
  <c r="J49" i="1"/>
  <c r="J48" i="1"/>
  <c r="J47" i="1"/>
  <c r="J42" i="1"/>
  <c r="J41" i="1"/>
  <c r="J38" i="1" s="1"/>
  <c r="J40" i="1"/>
  <c r="F33" i="1"/>
  <c r="F32" i="1"/>
  <c r="F35" i="1" s="1"/>
  <c r="F31" i="1"/>
  <c r="J30" i="1"/>
  <c r="F30" i="1"/>
  <c r="J29" i="1"/>
  <c r="F29" i="1"/>
  <c r="J28" i="1"/>
  <c r="F28" i="1"/>
  <c r="J27" i="1"/>
  <c r="F27" i="1"/>
  <c r="J26" i="1"/>
  <c r="F26" i="1"/>
  <c r="J25" i="1"/>
  <c r="J32" i="1" s="1"/>
  <c r="F25" i="1"/>
  <c r="J21" i="1"/>
  <c r="J34" i="1" s="1"/>
  <c r="J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F20" i="1" s="1"/>
  <c r="I50" i="2" l="1"/>
  <c r="F37" i="1"/>
  <c r="G31" i="4"/>
  <c r="G24" i="4" s="1"/>
  <c r="G16" i="4"/>
  <c r="G11" i="4" s="1"/>
  <c r="G43" i="4" s="1"/>
  <c r="H23" i="7"/>
  <c r="D93" i="19"/>
  <c r="C25" i="19"/>
  <c r="C33" i="19"/>
  <c r="C41" i="19"/>
  <c r="C44" i="19"/>
  <c r="F8" i="3" s="1"/>
  <c r="C8" i="19"/>
  <c r="E8" i="19"/>
  <c r="C9" i="19"/>
  <c r="E14" i="7" s="1"/>
  <c r="E9" i="19"/>
  <c r="C10" i="19"/>
  <c r="E15" i="7" s="1"/>
  <c r="E10" i="19"/>
  <c r="C12" i="19"/>
  <c r="E17" i="7" s="1"/>
  <c r="E12" i="19"/>
  <c r="C17" i="19"/>
  <c r="E25" i="7" s="1"/>
  <c r="E17" i="19"/>
  <c r="C18" i="19"/>
  <c r="E26" i="7" s="1"/>
  <c r="E18" i="19"/>
  <c r="E19" i="19"/>
  <c r="E25" i="19"/>
  <c r="E30" i="19"/>
  <c r="E33" i="19"/>
  <c r="E40" i="19"/>
  <c r="E41" i="19"/>
  <c r="E44" i="19"/>
  <c r="D349" i="18"/>
  <c r="F95" i="19"/>
  <c r="F93" i="19"/>
  <c r="C19" i="19"/>
  <c r="E27" i="7" s="1"/>
  <c r="C30" i="19"/>
  <c r="C40" i="19"/>
  <c r="G349" i="18"/>
  <c r="K12" i="5" l="1"/>
  <c r="J12" i="5"/>
  <c r="G27" i="7"/>
  <c r="F26" i="5"/>
  <c r="N19" i="4" s="1"/>
  <c r="E26" i="5"/>
  <c r="N14" i="4" s="1"/>
  <c r="F25" i="5"/>
  <c r="G26" i="7"/>
  <c r="E25" i="5"/>
  <c r="N13" i="4" s="1"/>
  <c r="G25" i="7"/>
  <c r="G21" i="7" s="1"/>
  <c r="F24" i="5"/>
  <c r="E24" i="5"/>
  <c r="G17" i="7"/>
  <c r="F16" i="5"/>
  <c r="E16" i="5"/>
  <c r="G15" i="7"/>
  <c r="F14" i="5"/>
  <c r="E14" i="5"/>
  <c r="F13" i="5"/>
  <c r="G14" i="7"/>
  <c r="E13" i="5"/>
  <c r="E93" i="19"/>
  <c r="G13" i="7"/>
  <c r="G11" i="7" s="1"/>
  <c r="G33" i="7" s="1"/>
  <c r="F12" i="5"/>
  <c r="F10" i="5" s="1"/>
  <c r="E12" i="5"/>
  <c r="E10" i="5" s="1"/>
  <c r="K40" i="5"/>
  <c r="G16" i="3"/>
  <c r="J46" i="1"/>
  <c r="J44" i="1" s="1"/>
  <c r="J57" i="1" s="1"/>
  <c r="J59" i="1" s="1"/>
  <c r="J40" i="5"/>
  <c r="K17" i="5"/>
  <c r="J17" i="5"/>
  <c r="E8" i="3"/>
  <c r="H27" i="7"/>
  <c r="I27" i="7" s="1"/>
  <c r="K41" i="5"/>
  <c r="F17" i="3"/>
  <c r="J41" i="5"/>
  <c r="K35" i="5"/>
  <c r="E12" i="3"/>
  <c r="I12" i="3" s="1"/>
  <c r="J35" i="5"/>
  <c r="K34" i="5"/>
  <c r="E11" i="3"/>
  <c r="J34" i="5"/>
  <c r="K23" i="5"/>
  <c r="K21" i="5" s="1"/>
  <c r="J23" i="5"/>
  <c r="J21" i="5" s="1"/>
  <c r="H26" i="7"/>
  <c r="I26" i="7" s="1"/>
  <c r="H25" i="7"/>
  <c r="I25" i="7" s="1"/>
  <c r="E21" i="7"/>
  <c r="H17" i="7"/>
  <c r="I17" i="7" s="1"/>
  <c r="H15" i="7"/>
  <c r="I15" i="7" s="1"/>
  <c r="H14" i="7"/>
  <c r="I14" i="7" s="1"/>
  <c r="C95" i="19"/>
  <c r="C93" i="19"/>
  <c r="E13" i="7"/>
  <c r="N45" i="4"/>
  <c r="I23" i="7"/>
  <c r="I21" i="7" s="1"/>
  <c r="H21" i="7"/>
  <c r="I37" i="6"/>
  <c r="I39" i="6" s="1"/>
  <c r="J32" i="5" l="1"/>
  <c r="K32" i="5"/>
  <c r="I8" i="3"/>
  <c r="J38" i="5"/>
  <c r="G15" i="3"/>
  <c r="G26" i="3" s="1"/>
  <c r="I16" i="3"/>
  <c r="F20" i="5"/>
  <c r="N17" i="4"/>
  <c r="N18" i="4"/>
  <c r="J10" i="5"/>
  <c r="J8" i="5" s="1"/>
  <c r="N30" i="4" s="1"/>
  <c r="N26" i="4" s="1"/>
  <c r="N40" i="4" s="1"/>
  <c r="H13" i="7"/>
  <c r="E11" i="7"/>
  <c r="E33" i="7" s="1"/>
  <c r="E10" i="3"/>
  <c r="I10" i="3" s="1"/>
  <c r="I11" i="3"/>
  <c r="F15" i="3"/>
  <c r="F26" i="3" s="1"/>
  <c r="I17" i="3"/>
  <c r="K38" i="5"/>
  <c r="F8" i="5"/>
  <c r="E20" i="5"/>
  <c r="E8" i="5" s="1"/>
  <c r="N12" i="4"/>
  <c r="N11" i="4" s="1"/>
  <c r="K10" i="5"/>
  <c r="K8" i="5" s="1"/>
  <c r="N37" i="4" s="1"/>
  <c r="N33" i="4" s="1"/>
  <c r="I13" i="7" l="1"/>
  <c r="I11" i="7" s="1"/>
  <c r="I33" i="7" s="1"/>
  <c r="H11" i="7"/>
  <c r="H33" i="7" s="1"/>
  <c r="N16" i="4"/>
  <c r="N21" i="4" s="1"/>
  <c r="N43" i="4" s="1"/>
  <c r="N46" i="4" s="1"/>
  <c r="E26" i="3"/>
  <c r="K30" i="5"/>
  <c r="I15" i="3"/>
  <c r="I26" i="3" s="1"/>
  <c r="J30" i="5"/>
</calcChain>
</file>

<file path=xl/sharedStrings.xml><?xml version="1.0" encoding="utf-8"?>
<sst xmlns="http://schemas.openxmlformats.org/spreadsheetml/2006/main" count="1232" uniqueCount="693">
  <si>
    <t>Servicios de Salud de Sinaloa</t>
  </si>
  <si>
    <t>Estado de Situación Financiera</t>
  </si>
  <si>
    <t xml:space="preserve"> Al 31 de Marzo de 2016</t>
  </si>
  <si>
    <t>(Pesos)</t>
  </si>
  <si>
    <t>Concepto</t>
  </si>
  <si>
    <t>Importe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</si>
  <si>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</si>
  <si>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</si>
  <si>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</si>
  <si>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</si>
  <si>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</si>
  <si>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</si>
  <si>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</si>
  <si>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</si>
  <si>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</si>
  <si>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</si>
  <si>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</si>
  <si>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</si>
  <si>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</si>
  <si>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</si>
  <si>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</si>
  <si>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Admón. a C.P.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</si>
  <si>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</si>
  <si>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</si>
  <si>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</si>
  <si>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</si>
  <si>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</si>
  <si>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</si>
  <si>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</si>
  <si>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</si>
  <si>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</si>
  <si>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</si>
  <si>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</si>
  <si>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</si>
  <si>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</si>
  <si>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</si>
  <si>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</si>
  <si>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</si>
  <si>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Admón. a L.P.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</si>
  <si>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</si>
  <si>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</si>
  <si>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</si>
  <si>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</si>
  <si>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</si>
  <si>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</si>
  <si>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</si>
  <si>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</si>
  <si>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</si>
  <si>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</si>
  <si>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</si>
  <si>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</si>
  <si>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</si>
  <si>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</si>
  <si>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</si>
  <si>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</si>
  <si>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</si>
  <si>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</si>
  <si>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</si>
  <si>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</si>
  <si>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</si>
  <si>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</si>
  <si>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</si>
  <si>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</si>
  <si>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</si>
  <si>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</si>
  <si>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DR. ALFREDO ROMAN MESSINA</t>
  </si>
  <si>
    <t>LIC. ISMAEL CARREON RUELAS</t>
  </si>
  <si>
    <t>DIRECCION GENERAL</t>
  </si>
  <si>
    <t>DIRECCION ADMINISTRATIVA</t>
  </si>
  <si>
    <t>____________________________________</t>
  </si>
  <si>
    <t>LIC. ANGEL ALFONSO JACKSON INZUNZA</t>
  </si>
  <si>
    <t>DR. ERNESTO ECHEVERRIA AISPURO</t>
  </si>
  <si>
    <t>LIC. MARIA ALEJANDRA GIL ALVAREZ</t>
  </si>
  <si>
    <t>SUBDIRECTOR DE RECURSOS FINANCIEROS</t>
  </si>
  <si>
    <t>DIRECTOR GENERAL DE LOS SERVICIOS DE SALUD Y SECRETARIO DE SALUD</t>
  </si>
  <si>
    <t>DIRECTORA ADMINISTRATIVA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</si>
  <si>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</si>
  <si>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</si>
  <si>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</si>
  <si>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</si>
  <si>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</si>
  <si>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</si>
  <si>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</si>
  <si>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</si>
  <si>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</si>
  <si>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</si>
  <si>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</si>
  <si>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</si>
  <si>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</si>
  <si>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</si>
  <si>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</si>
  <si>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</si>
  <si>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</si>
  <si>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</si>
  <si>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</si>
  <si>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</si>
  <si>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</si>
  <si>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</si>
  <si>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</si>
  <si>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</si>
  <si>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</si>
  <si>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</si>
  <si>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</si>
  <si>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</si>
  <si>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</si>
  <si>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</si>
  <si>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</si>
  <si>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</si>
  <si>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</si>
  <si>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</si>
  <si>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</si>
  <si>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</si>
  <si>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</si>
  <si>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</si>
  <si>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</si>
  <si>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</si>
  <si>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</si>
  <si>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</si>
  <si>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</si>
  <si>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</si>
  <si>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</si>
  <si>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</si>
  <si>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</si>
  <si>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</si>
  <si>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</si>
  <si>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</si>
  <si>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</si>
  <si>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</si>
  <si>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</si>
  <si>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</si>
  <si>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</si>
  <si>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_______________________________________________</t>
  </si>
  <si>
    <t>Estado de Variación en la Hacienda Pública</t>
  </si>
  <si>
    <t>(pesos)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</si>
  <si>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</si>
  <si>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</si>
  <si>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</si>
  <si>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</si>
  <si>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</si>
  <si>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Hacienda Pública/Patrimonio Neto Final del Ejercicio Anterior</t>
  </si>
  <si>
    <t>Cambios en la Hacienda Pública/Patrimonio Neto del Ejercicio</t>
  </si>
  <si>
    <t>Actualización de la Hacienda Pública/Patrimonio</t>
  </si>
  <si>
    <t xml:space="preserve"> </t>
  </si>
  <si>
    <t>Variaciones de la Hacienda Pública/Patrimonio Neto del Ejercicio</t>
  </si>
  <si>
    <t>Resultados del Ejercicio (Ahorro/Desahorro)</t>
  </si>
  <si>
    <t xml:space="preserve">Revalúos  </t>
  </si>
  <si>
    <t>Movimientos en el Exceso o Insuficiencia en la Actualización de la Hacienda Publica/Patrimonio</t>
  </si>
  <si>
    <t>Saldo Neto en la Hacienda Pública / Patrimonio</t>
  </si>
  <si>
    <t>Estado de Flujos de Efectivo</t>
  </si>
  <si>
    <t>Flujos de Efectivo de las Actividades de Operación</t>
  </si>
  <si>
    <t xml:space="preserve">Flujos de Efectivo de las Actividades de Inversión </t>
  </si>
  <si>
    <t>Origen</t>
  </si>
  <si>
    <t>Cuotas y Aportaciones de Seguridad Social</t>
  </si>
  <si>
    <t>Contribuciones de mejoras</t>
  </si>
  <si>
    <t>Otros Orígenes de Inversión</t>
  </si>
  <si>
    <t>Aplicación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</si>
  <si>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</si>
  <si>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</si>
  <si>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</si>
  <si>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</si>
  <si>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</si>
  <si>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</si>
  <si>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</si>
  <si>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</si>
  <si>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</si>
  <si>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</si>
  <si>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</si>
  <si>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</si>
  <si>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</si>
  <si>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</si>
  <si>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</si>
  <si>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 xml:space="preserve">Aportaciones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</si>
  <si>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</si>
  <si>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</si>
  <si>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</si>
  <si>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</si>
  <si>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</si>
  <si>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</si>
  <si>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Cambios en la Situación Financiera</t>
  </si>
  <si>
    <t>Fondos y Bienes de Terceros en Garantía y/o Admón a C.P.</t>
  </si>
  <si>
    <t>Fondos y Bienes de Terceros en Garantía y/o en Admón a L.P.</t>
  </si>
  <si>
    <t>Exceso o Insuficiencia en la Actualización de la Hacienda Pública/Patrimonio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</si>
  <si>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</si>
  <si>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</si>
  <si>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</si>
  <si>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</si>
  <si>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</si>
  <si>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</si>
  <si>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</si>
  <si>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</si>
  <si>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</si>
  <si>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</si>
  <si>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</si>
  <si>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</si>
  <si>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</si>
  <si>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</si>
  <si>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</si>
  <si>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</si>
  <si>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</si>
  <si>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</si>
  <si>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</si>
  <si>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</si>
  <si>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</si>
  <si>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</si>
  <si>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</si>
  <si>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</si>
  <si>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</si>
  <si>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</si>
  <si>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</si>
  <si>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</si>
  <si>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</si>
  <si>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</si>
  <si>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</si>
  <si>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</si>
  <si>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</si>
  <si>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</si>
  <si>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</si>
  <si>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</si>
  <si>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</si>
  <si>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</si>
  <si>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</si>
  <si>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</si>
  <si>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</si>
  <si>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</si>
  <si>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</si>
  <si>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</si>
  <si>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</si>
  <si>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</si>
  <si>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</si>
  <si>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</si>
  <si>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</si>
  <si>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</si>
  <si>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</si>
  <si>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</si>
  <si>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</si>
  <si>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</si>
  <si>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</si>
  <si>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</si>
  <si>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</si>
  <si>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</si>
  <si>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</si>
  <si>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</si>
  <si>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</si>
  <si>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</si>
  <si>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</si>
  <si>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</si>
  <si>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</si>
  <si>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</si>
  <si>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</si>
  <si>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</si>
  <si>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</si>
  <si>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</si>
  <si>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</si>
  <si>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</si>
  <si>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</si>
  <si>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</si>
  <si>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</si>
  <si>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</si>
  <si>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</si>
  <si>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</si>
  <si>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</si>
  <si>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</si>
  <si>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</si>
  <si>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</si>
  <si>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</si>
  <si>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</si>
  <si>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</si>
  <si>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</si>
  <si>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</si>
  <si>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</si>
  <si>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</si>
  <si>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</si>
  <si>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</si>
  <si>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</si>
  <si>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</si>
  <si>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</si>
  <si>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</si>
  <si>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</si>
  <si>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</si>
  <si>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</si>
  <si>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</si>
  <si>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</si>
  <si>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</si>
  <si>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</si>
  <si>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</si>
  <si>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</si>
  <si>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</si>
  <si>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</si>
  <si>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</si>
  <si>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</si>
  <si>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</si>
  <si>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</si>
  <si>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y Bienes de Terceros en Garantía y/o Administración a Largo Plazo</t>
  </si>
  <si>
    <t xml:space="preserve">Provisiones a Largo Plazo </t>
  </si>
  <si>
    <t>Ingresos Financieros</t>
  </si>
  <si>
    <t>Aumento por Insuficiencia de Estimaciones por Pérdida o Deterioro u Obsolescencia</t>
  </si>
  <si>
    <t>Resultados del Ejercicio (Ahorro/ Desahorro)</t>
  </si>
  <si>
    <t>Debe</t>
  </si>
  <si>
    <t>Haber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</si>
  <si>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</si>
  <si>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</si>
  <si>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</si>
  <si>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</si>
  <si>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</si>
  <si>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</si>
  <si>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</si>
  <si>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</si>
  <si>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</si>
  <si>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</si>
  <si>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</si>
  <si>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</si>
  <si>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</si>
  <si>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</si>
  <si>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</si>
  <si>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</si>
  <si>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</si>
  <si>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</si>
  <si>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</si>
  <si>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</si>
  <si>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</si>
  <si>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</si>
  <si>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</si>
  <si>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</si>
  <si>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</si>
  <si>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</si>
  <si>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</si>
  <si>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</si>
  <si>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</si>
  <si>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</si>
  <si>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</si>
  <si>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</si>
  <si>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</si>
  <si>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</si>
  <si>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</si>
  <si>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</si>
  <si>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</si>
  <si>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</si>
  <si>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</si>
  <si>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</si>
  <si>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</si>
  <si>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</si>
  <si>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</si>
  <si>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</si>
  <si>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</si>
  <si>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</si>
  <si>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</si>
  <si>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</si>
  <si>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</si>
  <si>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</si>
  <si>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</si>
  <si>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</si>
  <si>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</si>
  <si>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</si>
  <si>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</si>
  <si>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</si>
  <si>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</si>
  <si>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</si>
  <si>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</si>
  <si>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</si>
  <si>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</si>
  <si>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</si>
  <si>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</si>
  <si>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</si>
  <si>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</si>
  <si>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</si>
  <si>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</si>
  <si>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</si>
  <si>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</si>
  <si>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</si>
  <si>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</si>
  <si>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</si>
  <si>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</si>
  <si>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</si>
  <si>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</si>
  <si>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</si>
  <si>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Impuestos Sobre los Ingresos</t>
  </si>
  <si>
    <t>Remuneraciones al Personal de Carácter Permanente</t>
  </si>
  <si>
    <t>Impuestos Sobre el Patrimonio</t>
  </si>
  <si>
    <t>Remuneraciones al Personal de Carácter Transitorio</t>
  </si>
  <si>
    <t>Impuestos Sobre la Producción, el Consumo y las Transacciones</t>
  </si>
  <si>
    <t>Remuneraciones Adicionales y Especiales</t>
  </si>
  <si>
    <t>Impuestos al Comercio Exterior</t>
  </si>
  <si>
    <t>Seguridad Social</t>
  </si>
  <si>
    <t>Impuestos Sobre Nóminas y Asimilables</t>
  </si>
  <si>
    <t>Otras Prestaciones Sociales y Económicas</t>
  </si>
  <si>
    <t>Impuestos Ecológicos</t>
  </si>
  <si>
    <t>Pago de Estímulos a Servidores Públicos</t>
  </si>
  <si>
    <t>Accesorios de Impuestos</t>
  </si>
  <si>
    <t>Materiales de Administración, Emisión de Documentos y Artículos Oficiales</t>
  </si>
  <si>
    <t>Otros Impuestos</t>
  </si>
  <si>
    <t>Alimentos y Utensilios</t>
  </si>
  <si>
    <t>Aportaciones para Fondos de Vivienda</t>
  </si>
  <si>
    <t>Materias Primas y Materiales de Producción y Comercialización</t>
  </si>
  <si>
    <t>Cuotas para el Seguro Social</t>
  </si>
  <si>
    <t>Materiales y Artículos de Construcción y de Reparación</t>
  </si>
  <si>
    <t>Cuotas de Ahorro para el Retiro</t>
  </si>
  <si>
    <t>Productos Químicos, Farmacéuticos y de Laboratorio</t>
  </si>
  <si>
    <t>Accesorios de Cuotas y Aportaciones de Seguridad Social</t>
  </si>
  <si>
    <t>Combustibles, Lubricantes y Aditivos</t>
  </si>
  <si>
    <t>Otras Cuotas y Aportaciones para la Seguridad Social</t>
  </si>
  <si>
    <t>Vestuario, Blancos, Prendas de Protección y Artículos Deportivos</t>
  </si>
  <si>
    <t>Contribuciones de Mejoras por Obras Públicas</t>
  </si>
  <si>
    <t>Materiales y Suministros para Seguridad</t>
  </si>
  <si>
    <t>Derechos por el Uso, Goce, Aprovechamiento o Explotación de Bienes de Dominio Público</t>
  </si>
  <si>
    <t>Herramientas, Refacciones y Accesorios Menores</t>
  </si>
  <si>
    <t>Derechos a los Hidrocarburos</t>
  </si>
  <si>
    <t>Servicios Básicos</t>
  </si>
  <si>
    <t>Derechos por Prestación de Servicios</t>
  </si>
  <si>
    <t>Servicios de Arrendamiento</t>
  </si>
  <si>
    <t>Accesorios de Derechos</t>
  </si>
  <si>
    <t>Servicios Profesionales, Científicos y Técnicos y Otros Servicios</t>
  </si>
  <si>
    <t>Otros Derechos</t>
  </si>
  <si>
    <t>Servicios Financieros, Bancarios y Comerciales</t>
  </si>
  <si>
    <t>Productos Derivados del Uso y Aprovechamiento de Bienes no Sujetos a Régimen de Dominio Público</t>
  </si>
  <si>
    <t>Servicios de Instalación, Reparación, Mantenimiento y Conservación</t>
  </si>
  <si>
    <t>Enajenación de Bienes Muebles no Sujetos a ser Inventariados</t>
  </si>
  <si>
    <t>Servicios de Comunicación Social y Publicidad</t>
  </si>
  <si>
    <t>Accesorios de Productos</t>
  </si>
  <si>
    <t>Servicios de Traslado y Viáticos</t>
  </si>
  <si>
    <t>Otros Productos que Generan Ingresos Corrientes</t>
  </si>
  <si>
    <t>Servicios Oficiales</t>
  </si>
  <si>
    <t>Incentivos Derivados de la Colaboración Fiscal</t>
  </si>
  <si>
    <t>Otros Servicios Generales</t>
  </si>
  <si>
    <t>Multas</t>
  </si>
  <si>
    <t>Indemnizaciones</t>
  </si>
  <si>
    <t>Reintegros</t>
  </si>
  <si>
    <t>Asignaciones al Sector Público</t>
  </si>
  <si>
    <t>Aprovechamientos Provenientes de Obras Públicas</t>
  </si>
  <si>
    <t>Transferencias Internas al Sector Público</t>
  </si>
  <si>
    <t>Aprovechamientos por Participaciones Derivadas de la Aplicación de Leyes</t>
  </si>
  <si>
    <t>Transferencias a Entidades Paraestatales</t>
  </si>
  <si>
    <t>Aprovechamientos por Aportaciones y Cooperaciones</t>
  </si>
  <si>
    <t>Transferencias a Entidades Federativas y Municipios</t>
  </si>
  <si>
    <t>Accesorios de Aprovechamientos</t>
  </si>
  <si>
    <t>Subsidios</t>
  </si>
  <si>
    <t>Otros Aprovechamientos</t>
  </si>
  <si>
    <t>Subvenciones</t>
  </si>
  <si>
    <t>Ingresos por Venta de Mercancías</t>
  </si>
  <si>
    <t>Ayudas Sociales a Personas</t>
  </si>
  <si>
    <t>Ingresos por Venta de Bienes y Servicios Producidos en Establecimientos del Gobierno</t>
  </si>
  <si>
    <t>Becas</t>
  </si>
  <si>
    <t>Ingresos por Venta de Bienes y Servicios de Organismos Descentralizados</t>
  </si>
  <si>
    <t>Ayudas Sociales a Instituciones</t>
  </si>
  <si>
    <t>Ingresos de Operación de Entidades Paraestatales Empresariales y no Financieras</t>
  </si>
  <si>
    <t>Ayudas Sociales por Desastres Naturales y Otros Siniestros</t>
  </si>
  <si>
    <t>Impuestos no Comprendidos en las Fracciones de la Ley de Ingresos Causados en Ejercicios Fiscales Anteriores Pendientes de Liquidación o Pago</t>
  </si>
  <si>
    <t>Pensiones</t>
  </si>
  <si>
    <t>Contribuciones de Mejoras, Derechos, Productos y Aprovechamientos no Comprendidos en las Fracciones de la Ley de Ingresos Causados en Ejercicios Fiscales Anteriores Pendientes de Liquidación o Pago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</si>
  <si>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</si>
  <si>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</si>
  <si>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</si>
  <si>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</si>
  <si>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</si>
  <si>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</si>
  <si>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Transferencias Internas y Asignaciones del Sector Público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</si>
  <si>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</si>
  <si>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</si>
  <si>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</si>
  <si>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</si>
  <si>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</si>
  <si>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</si>
  <si>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Intereses Ganados de Valores, Créditos, Bonos y Otros.</t>
  </si>
  <si>
    <t>Otros Ingresos Financieros</t>
  </si>
  <si>
    <t>Participaciones de la Federación a Entidades Federativas y Municipios</t>
  </si>
  <si>
    <t>Incremento por Variación de Inventarios de Mercancías para Venta</t>
  </si>
  <si>
    <t>Participaciones de las Entidades Federativas a los Municipios</t>
  </si>
  <si>
    <t>Incremento por Variación de Inventarios de Mercancías Terminadas</t>
  </si>
  <si>
    <t>Aportaciones de la Federación a Entidades Federativas y Municipios</t>
  </si>
  <si>
    <t>Incremento por Variación de Inventarios de Mercancías en Proceso de Elaboración</t>
  </si>
  <si>
    <t>Aportaciones de las Entidades Federativas a los Municipios</t>
  </si>
  <si>
    <t>Incremento por Variación de Inventarios de Materias Primas, Materiales y Suministros para Producción</t>
  </si>
  <si>
    <t>Convenios de Reasignación</t>
  </si>
  <si>
    <t>Incremento por Variación de Almacén de Materias Primas, Materiales y Suministros de Consumo</t>
  </si>
  <si>
    <t>Convenios de Descentralización y Otros</t>
  </si>
  <si>
    <t>Disminución del Exceso en Provisiones</t>
  </si>
  <si>
    <t>Otros Ingresos de Ejercicios Anteriores</t>
  </si>
  <si>
    <t>Intereses de la Deuda Pública Interna</t>
  </si>
  <si>
    <t>Bonificaciones y Descuentos Obtenidos</t>
  </si>
  <si>
    <t>Intereses de la Deuda Pública Externa</t>
  </si>
  <si>
    <t>Diferencias por Tipo de Cambio a Favor en Efectivo y Equivalentes</t>
  </si>
  <si>
    <t>Comisiones de la Deuda Pública Interna</t>
  </si>
  <si>
    <t>Diferencias de Cotizaciones a Favor en Valores Negociables</t>
  </si>
  <si>
    <t>Comisiones de la Deuda Pública Externa</t>
  </si>
  <si>
    <t>Gastos de la Deuda Pública Interna</t>
  </si>
  <si>
    <t>Utilidades por Participación Patrimonial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</si>
  <si>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</si>
  <si>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</si>
  <si>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</si>
  <si>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</si>
  <si>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</si>
  <si>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</si>
  <si>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</si>
  <si>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</si>
  <si>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</si>
  <si>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</si>
  <si>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</si>
  <si>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</si>
  <si>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</si>
  <si>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</si>
  <si>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</si>
  <si>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</si>
  <si>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</si>
  <si>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</si>
  <si>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</si>
  <si>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</si>
  <si>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</si>
  <si>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</si>
  <si>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</si>
  <si>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</si>
  <si>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Balanza de comprobacion</t>
  </si>
  <si>
    <t>Establecimiento: -Todos</t>
  </si>
  <si>
    <t>Centro de costos: - Todos</t>
  </si>
  <si>
    <t>Fecha: 15-Febrero-2017 12:02:44</t>
  </si>
  <si>
    <t xml:space="preserve">CUENTA </t>
  </si>
  <si>
    <t xml:space="preserve">DESCRIPCION </t>
  </si>
  <si>
    <t xml:space="preserve">SALDO INICIAL DEUDOR </t>
  </si>
  <si>
    <t>SALDO INICIAL ACREEDOR</t>
  </si>
  <si>
    <t>CARGOS</t>
  </si>
  <si>
    <t>ABONOS</t>
  </si>
  <si>
    <t xml:space="preserve">SALDO FINAL DEUDOR </t>
  </si>
  <si>
    <t>SALDO FINAL ACREEDOR</t>
  </si>
  <si>
    <t>OTROS GASTOS VARIOS</t>
  </si>
  <si>
    <t>Demandas Judicial en Proceso de Resolución</t>
  </si>
  <si>
    <t>Resolución de Demandas en Proceso Judicial</t>
  </si>
  <si>
    <t>Superavit Financiero</t>
  </si>
  <si>
    <t>Total General:</t>
  </si>
  <si>
    <t>BALANZA DE COMPROBACIÓN POR CUARTO NIVEL</t>
  </si>
  <si>
    <t>Cuenta</t>
  </si>
  <si>
    <t>Cuenta Padre</t>
  </si>
  <si>
    <t>Nombre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</si>
  <si>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</si>
  <si>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</si>
  <si>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</si>
  <si>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</si>
  <si>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</si>
  <si>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</si>
  <si>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</si>
  <si>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</si>
  <si>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</si>
  <si>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</si>
  <si>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</si>
  <si>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</si>
  <si>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</si>
  <si>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</si>
  <si>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</si>
  <si>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2110</t>
  </si>
  <si>
    <t>2120</t>
  </si>
  <si>
    <t>2130</t>
  </si>
  <si>
    <t>2140</t>
  </si>
  <si>
    <t>2150</t>
  </si>
  <si>
    <t>2160</t>
  </si>
  <si>
    <t>2170</t>
  </si>
  <si>
    <t>2190</t>
  </si>
  <si>
    <t>2210</t>
  </si>
  <si>
    <t>2220</t>
  </si>
  <si>
    <t>2230</t>
  </si>
  <si>
    <t>2240</t>
  </si>
  <si>
    <t>2250</t>
  </si>
  <si>
    <t>2260</t>
  </si>
  <si>
    <t>3110</t>
  </si>
  <si>
    <t>3120</t>
  </si>
  <si>
    <t>3130</t>
  </si>
  <si>
    <t>3210</t>
  </si>
  <si>
    <t>3220</t>
  </si>
  <si>
    <t>3230</t>
  </si>
  <si>
    <t>3240</t>
  </si>
  <si>
    <t>3250</t>
  </si>
  <si>
    <t>3310</t>
  </si>
  <si>
    <t>3320</t>
  </si>
  <si>
    <t>4110</t>
  </si>
  <si>
    <t>4120</t>
  </si>
  <si>
    <t>4130</t>
  </si>
  <si>
    <t>4140</t>
  </si>
  <si>
    <t>4150</t>
  </si>
  <si>
    <t>4160</t>
  </si>
  <si>
    <t>4170</t>
  </si>
  <si>
    <t>4190</t>
  </si>
  <si>
    <t>4210</t>
  </si>
  <si>
    <t>4220</t>
  </si>
  <si>
    <t>4310</t>
  </si>
  <si>
    <t>4320</t>
  </si>
  <si>
    <t>4330</t>
  </si>
  <si>
    <t>4340</t>
  </si>
  <si>
    <t>4390</t>
  </si>
  <si>
    <t>5110</t>
  </si>
  <si>
    <t>5120</t>
  </si>
  <si>
    <t>5130</t>
  </si>
  <si>
    <t>5210</t>
  </si>
  <si>
    <t>5220</t>
  </si>
  <si>
    <t>5230</t>
  </si>
  <si>
    <t>5240</t>
  </si>
  <si>
    <t>5250</t>
  </si>
  <si>
    <t>5260</t>
  </si>
  <si>
    <t>5270</t>
  </si>
  <si>
    <t>5280</t>
  </si>
  <si>
    <t>5290</t>
  </si>
  <si>
    <t>5310</t>
  </si>
  <si>
    <t>5320</t>
  </si>
  <si>
    <t>5330</t>
  </si>
  <si>
    <t>5410</t>
  </si>
  <si>
    <t>5420</t>
  </si>
  <si>
    <t>5430</t>
  </si>
  <si>
    <t>5440</t>
  </si>
  <si>
    <t>5450</t>
  </si>
  <si>
    <t>5510</t>
  </si>
  <si>
    <t>5520</t>
  </si>
  <si>
    <t>5530</t>
  </si>
  <si>
    <t>5540</t>
  </si>
  <si>
    <t>5550</t>
  </si>
  <si>
    <t>5590</t>
  </si>
  <si>
    <t>6110</t>
  </si>
  <si>
    <t>Resumen de Ingresos y Gastos</t>
  </si>
  <si>
    <t>6210</t>
  </si>
  <si>
    <t>Ahorro de la Gestion</t>
  </si>
  <si>
    <t>6310</t>
  </si>
  <si>
    <t>Desahorro de la Gestion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</si>
  <si>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</si>
  <si>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</si>
  <si>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</si>
  <si>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</si>
  <si>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</si>
  <si>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</si>
  <si>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</si>
  <si>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</si>
  <si>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</si>
  <si>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</si>
  <si>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</si>
  <si>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</si>
  <si>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</si>
  <si>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</si>
  <si>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</si>
  <si>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</si>
  <si>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</si>
  <si>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</si>
  <si>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</si>
  <si>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</si>
  <si>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</si>
  <si>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</si>
  <si>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</si>
  <si>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</si>
  <si>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</si>
  <si>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</si>
  <si>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</si>
  <si>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</si>
  <si>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</si>
  <si>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</si>
  <si>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</si>
  <si>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</si>
  <si>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</si>
  <si>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</si>
  <si>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</si>
  <si>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Fiscales</t>
  </si>
  <si>
    <t>7410</t>
  </si>
  <si>
    <t>7420</t>
  </si>
  <si>
    <t>7510</t>
  </si>
  <si>
    <t>Contratos para Inversión Mediante Proyectos para Prestación de Servicios (PPS) y Similares</t>
  </si>
  <si>
    <t>7520</t>
  </si>
  <si>
    <t>Inversión Pública Contratada Mediante Proyectos para Prestación de Servicios (PPS) y Similares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</si>
  <si>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</si>
  <si>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</si>
  <si>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</si>
  <si>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</si>
  <si>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</si>
  <si>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</si>
  <si>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</si>
  <si>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</si>
  <si>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8110</t>
  </si>
  <si>
    <t>8120</t>
  </si>
  <si>
    <t>8130</t>
  </si>
  <si>
    <t>8140</t>
  </si>
  <si>
    <t>8150</t>
  </si>
  <si>
    <t>8210</t>
  </si>
  <si>
    <t>8220</t>
  </si>
  <si>
    <t>8230</t>
  </si>
  <si>
    <t>8240</t>
  </si>
  <si>
    <t>8250</t>
  </si>
  <si>
    <t>8260</t>
  </si>
  <si>
    <t>8270</t>
  </si>
  <si>
    <t>9110</t>
  </si>
  <si>
    <t>9210</t>
  </si>
  <si>
    <t>Deficit Financiero</t>
  </si>
  <si>
    <t>9310</t>
  </si>
  <si>
    <t>Adeudos de Ejercicios Fiscales Anteriores</t>
  </si>
  <si>
    <t>BALANZA DE COMPROBACION POR RUBRO</t>
  </si>
  <si>
    <t>DIFERENCIA:</t>
  </si>
  <si>
    <t>Rubro</t>
  </si>
  <si>
    <t>Descripción</t>
  </si>
  <si>
    <t>ACTIVO</t>
  </si>
  <si>
    <t xml:space="preserve">HACIENDA PUBLICA/ PATRIMONIO </t>
  </si>
  <si>
    <t xml:space="preserve">INGRESOS Y OTROS BENEFICIOS </t>
  </si>
  <si>
    <t>GASTOS Y OTRAS PERDIDAS</t>
  </si>
  <si>
    <t>SUMAS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</si>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</sst>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(* #,##0.00_);_(* \(#,##0.00\);_(* &quot;-&quot;??_);_(@_)"/>
    <numFmt numFmtId="166" formatCode="#,##0_ ;\-#,##0\ "/>
    <numFmt numFmtId="167" formatCode="0_ ;\-0\ "/>
  </numFmts>
  <fonts count="12" x14ac:knownFonts="1">
    <font>
      <sz val="11"/>
      <color rgb="FF000000"/>
      <name val="Calibri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7F7F7F"/>
      <name val="Arial"/>
      <family val="2"/>
    </font>
    <font>
      <b/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17365D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314"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4" xfId="0" applyFont="1" applyFill="1" applyBorder="1"/>
    <xf numFmtId="3" fontId="1" fillId="3" borderId="0" xfId="0" applyNumberFormat="1" applyFont="1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0" fillId="3" borderId="0" xfId="0" applyFill="1"/>
    <xf numFmtId="165" fontId="6" fillId="3" borderId="9" xfId="0" applyNumberFormat="1" applyFont="1" applyFill="1" applyBorder="1"/>
    <xf numFmtId="0" fontId="6" fillId="3" borderId="10" xfId="0" applyFont="1" applyFill="1" applyBorder="1"/>
    <xf numFmtId="0" fontId="6" fillId="3" borderId="10" xfId="0" applyFont="1" applyFill="1" applyBorder="1" applyAlignment="1">
      <alignment horizontal="left" indent="2"/>
    </xf>
    <xf numFmtId="0" fontId="1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3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3" fontId="1" fillId="3" borderId="0" xfId="0" applyNumberFormat="1" applyFont="1" applyFill="1"/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Protection="1">
      <protection locked="0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/>
    </xf>
    <xf numFmtId="0" fontId="0" fillId="3" borderId="0" xfId="0" applyFill="1"/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/>
    <xf numFmtId="0" fontId="5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Continuous"/>
    </xf>
    <xf numFmtId="0" fontId="4" fillId="4" borderId="12" xfId="0" applyFont="1" applyFill="1" applyBorder="1" applyAlignment="1">
      <alignment horizontal="right" vertical="top"/>
    </xf>
    <xf numFmtId="0" fontId="5" fillId="4" borderId="13" xfId="0" applyFont="1" applyFill="1" applyBorder="1"/>
    <xf numFmtId="0" fontId="2" fillId="3" borderId="1" xfId="0" applyFont="1" applyFill="1" applyBorder="1" applyAlignment="1">
      <alignment vertical="center"/>
    </xf>
    <xf numFmtId="0" fontId="1" fillId="3" borderId="2" xfId="0" applyFont="1" applyFill="1" applyBorder="1"/>
    <xf numFmtId="0" fontId="1" fillId="3" borderId="1" xfId="0" applyFont="1" applyFill="1" applyBorder="1" applyAlignment="1">
      <alignment vertical="top"/>
    </xf>
    <xf numFmtId="0" fontId="2" fillId="3" borderId="0" xfId="0" applyFont="1" applyFill="1" applyAlignment="1">
      <alignment horizontal="left" vertical="top" wrapText="1"/>
    </xf>
    <xf numFmtId="166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3" fontId="1" fillId="3" borderId="0" xfId="0" applyNumberFormat="1" applyFont="1" applyFill="1" applyAlignment="1">
      <alignment vertical="top"/>
    </xf>
    <xf numFmtId="3" fontId="2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3" fontId="1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/>
    </xf>
    <xf numFmtId="0" fontId="5" fillId="3" borderId="0" xfId="0" applyFont="1" applyFill="1" applyAlignment="1">
      <alignment vertical="center" wrapText="1"/>
    </xf>
    <xf numFmtId="3" fontId="8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3" fontId="1" fillId="3" borderId="4" xfId="0" applyNumberFormat="1" applyFont="1" applyFill="1" applyBorder="1" applyAlignment="1">
      <alignment vertical="top"/>
    </xf>
    <xf numFmtId="0" fontId="1" fillId="3" borderId="5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4" borderId="6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0" xfId="0" applyFont="1" applyFill="1" applyAlignment="1">
      <alignment vertical="center"/>
    </xf>
    <xf numFmtId="0" fontId="1" fillId="3" borderId="2" xfId="0" applyFont="1" applyFill="1" applyBorder="1"/>
    <xf numFmtId="0" fontId="2" fillId="3" borderId="1" xfId="0" applyFont="1" applyFill="1" applyBorder="1"/>
    <xf numFmtId="3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left" vertical="top"/>
    </xf>
    <xf numFmtId="3" fontId="2" fillId="3" borderId="0" xfId="0" applyNumberFormat="1" applyFont="1" applyFill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 wrapText="1"/>
    </xf>
    <xf numFmtId="3" fontId="8" fillId="3" borderId="0" xfId="0" applyNumberFormat="1" applyFont="1" applyFill="1" applyAlignment="1">
      <alignment vertical="top"/>
    </xf>
    <xf numFmtId="3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3" fillId="3" borderId="0" xfId="0" applyNumberFormat="1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3" borderId="2" xfId="0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2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right"/>
    </xf>
    <xf numFmtId="167" fontId="4" fillId="4" borderId="6" xfId="0" applyNumberFormat="1" applyFont="1" applyFill="1" applyBorder="1" applyAlignment="1">
      <alignment horizontal="center" vertical="center" wrapText="1"/>
    </xf>
    <xf numFmtId="167" fontId="4" fillId="4" borderId="7" xfId="0" applyNumberFormat="1" applyFont="1" applyFill="1" applyBorder="1" applyAlignment="1">
      <alignment horizontal="center" vertical="center" wrapText="1"/>
    </xf>
    <xf numFmtId="167" fontId="4" fillId="4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vertical="top"/>
    </xf>
    <xf numFmtId="3" fontId="2" fillId="3" borderId="14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3" fontId="1" fillId="3" borderId="0" xfId="0" applyNumberFormat="1" applyFont="1" applyFill="1" applyAlignment="1">
      <alignment horizontal="right" vertical="top"/>
    </xf>
    <xf numFmtId="3" fontId="2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0" fontId="2" fillId="3" borderId="3" xfId="0" applyFont="1" applyFill="1" applyBorder="1" applyAlignment="1">
      <alignment vertical="top"/>
    </xf>
    <xf numFmtId="3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/>
    <xf numFmtId="3" fontId="1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" fillId="3" borderId="1" xfId="0" applyFont="1" applyFill="1" applyBorder="1" applyAlignment="1">
      <alignment horizontal="left" vertical="top" wrapText="1"/>
    </xf>
    <xf numFmtId="3" fontId="2" fillId="3" borderId="0" xfId="0" applyNumberFormat="1" applyFont="1" applyFill="1" applyAlignment="1">
      <alignment horizontal="right" vertical="top" wrapText="1"/>
    </xf>
    <xf numFmtId="0" fontId="1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vertical="top"/>
    </xf>
    <xf numFmtId="0" fontId="1" fillId="3" borderId="4" xfId="0" applyFont="1" applyFill="1" applyBorder="1"/>
    <xf numFmtId="3" fontId="1" fillId="3" borderId="4" xfId="0" applyNumberFormat="1" applyFont="1" applyFill="1" applyBorder="1"/>
    <xf numFmtId="0" fontId="1" fillId="3" borderId="0" xfId="0" applyFont="1" applyFill="1" applyAlignment="1">
      <alignment wrapText="1"/>
    </xf>
    <xf numFmtId="0" fontId="9" fillId="4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wrapText="1"/>
    </xf>
    <xf numFmtId="3" fontId="1" fillId="3" borderId="0" xfId="0" applyNumberFormat="1" applyFont="1" applyFill="1"/>
    <xf numFmtId="3" fontId="1" fillId="3" borderId="0" xfId="0" applyNumberFormat="1" applyFont="1" applyFill="1" applyAlignment="1">
      <alignment horizontal="right" vertical="top" wrapText="1"/>
    </xf>
    <xf numFmtId="3" fontId="1" fillId="3" borderId="0" xfId="0" applyNumberFormat="1" applyFont="1" applyFill="1" applyAlignment="1">
      <alignment horizontal="right" wrapText="1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vertical="top"/>
    </xf>
    <xf numFmtId="3" fontId="1" fillId="3" borderId="4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/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3" fontId="2" fillId="3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vertical="top"/>
    </xf>
    <xf numFmtId="3" fontId="1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 vertical="top"/>
    </xf>
    <xf numFmtId="0" fontId="3" fillId="3" borderId="1" xfId="0" applyFont="1" applyFill="1" applyBorder="1"/>
    <xf numFmtId="3" fontId="3" fillId="3" borderId="0" xfId="0" applyNumberFormat="1" applyFont="1" applyFill="1" applyAlignment="1">
      <alignment horizontal="center" vertical="top"/>
    </xf>
    <xf numFmtId="3" fontId="3" fillId="3" borderId="0" xfId="0" applyNumberFormat="1" applyFont="1" applyFill="1" applyAlignment="1">
      <alignment horizontal="right" vertical="top"/>
    </xf>
    <xf numFmtId="0" fontId="3" fillId="3" borderId="2" xfId="0" applyFont="1" applyFill="1" applyBorder="1" applyAlignment="1">
      <alignment vertical="top"/>
    </xf>
    <xf numFmtId="0" fontId="1" fillId="3" borderId="0" xfId="0" applyFont="1" applyFill="1" applyAlignment="1">
      <alignment horizontal="center" vertical="top"/>
    </xf>
    <xf numFmtId="0" fontId="3" fillId="3" borderId="3" xfId="0" applyFont="1" applyFill="1" applyBorder="1"/>
    <xf numFmtId="0" fontId="3" fillId="3" borderId="4" xfId="0" applyFont="1" applyFill="1" applyBorder="1" applyAlignment="1">
      <alignment vertical="top"/>
    </xf>
    <xf numFmtId="3" fontId="3" fillId="3" borderId="4" xfId="0" applyNumberFormat="1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0" fillId="2" borderId="0" xfId="0" applyFill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/>
    <xf numFmtId="0" fontId="0" fillId="3" borderId="16" xfId="0" applyFill="1" applyBorder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0" fillId="3" borderId="17" xfId="0" applyFill="1" applyBorder="1"/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/>
    <xf numFmtId="0" fontId="0" fillId="3" borderId="19" xfId="0" applyFill="1" applyBorder="1"/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/>
    <xf numFmtId="0" fontId="0" fillId="3" borderId="9" xfId="0" applyFill="1" applyBorder="1"/>
    <xf numFmtId="0" fontId="0" fillId="3" borderId="18" xfId="0" applyFill="1" applyBorder="1"/>
    <xf numFmtId="0" fontId="0" fillId="3" borderId="20" xfId="0" applyFill="1" applyBorder="1"/>
    <xf numFmtId="0" fontId="0" fillId="3" borderId="0" xfId="0" applyFill="1" applyAlignment="1">
      <alignment horizontal="center"/>
    </xf>
    <xf numFmtId="0" fontId="7" fillId="3" borderId="21" xfId="0" applyFont="1" applyFill="1" applyBorder="1"/>
    <xf numFmtId="0" fontId="11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11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/>
    </xf>
    <xf numFmtId="0" fontId="6" fillId="3" borderId="22" xfId="0" applyFont="1" applyFill="1" applyBorder="1"/>
    <xf numFmtId="0" fontId="6" fillId="3" borderId="12" xfId="0" applyFont="1" applyFill="1" applyBorder="1"/>
    <xf numFmtId="0" fontId="6" fillId="3" borderId="9" xfId="0" applyFont="1" applyFill="1" applyBorder="1" applyAlignment="1">
      <alignment horizontal="center"/>
    </xf>
    <xf numFmtId="49" fontId="6" fillId="3" borderId="10" xfId="0" applyNumberFormat="1" applyFont="1" applyFill="1" applyBorder="1"/>
    <xf numFmtId="0" fontId="11" fillId="3" borderId="10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 indent="2"/>
    </xf>
    <xf numFmtId="49" fontId="6" fillId="3" borderId="9" xfId="0" applyNumberFormat="1" applyFont="1" applyFill="1" applyBorder="1"/>
    <xf numFmtId="165" fontId="11" fillId="3" borderId="9" xfId="0" applyNumberFormat="1" applyFont="1" applyFill="1" applyBorder="1"/>
    <xf numFmtId="0" fontId="11" fillId="3" borderId="0" xfId="0" applyFont="1" applyFill="1" applyAlignment="1">
      <alignment horizontal="right"/>
    </xf>
    <xf numFmtId="165" fontId="11" fillId="3" borderId="0" xfId="0" applyNumberFormat="1" applyFont="1" applyFill="1"/>
    <xf numFmtId="0" fontId="7" fillId="3" borderId="0" xfId="0" applyFont="1" applyFill="1"/>
    <xf numFmtId="0" fontId="2" fillId="3" borderId="0" xfId="0" applyFont="1" applyFill="1"/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3" fontId="1" fillId="3" borderId="4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3" fontId="2" fillId="3" borderId="4" xfId="0" applyNumberFormat="1" applyFont="1" applyFill="1" applyBorder="1" applyAlignment="1">
      <alignment vertical="top"/>
    </xf>
    <xf numFmtId="0" fontId="1" fillId="3" borderId="5" xfId="0" applyFont="1" applyFill="1" applyBorder="1"/>
    <xf numFmtId="49" fontId="1" fillId="3" borderId="0" xfId="0" applyNumberFormat="1" applyFont="1" applyFill="1" applyAlignment="1" applyProtection="1">
      <alignment horizontal="center" vertical="top" wrapText="1"/>
      <protection locked="0"/>
    </xf>
    <xf numFmtId="49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top" wrapText="1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vertical="top" wrapText="1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4" fillId="4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justify" wrapText="1"/>
    </xf>
    <xf numFmtId="0" fontId="1" fillId="3" borderId="0" xfId="0" applyFont="1" applyFill="1" applyAlignment="1">
      <alignment horizontal="justify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11" fillId="3" borderId="23" xfId="0" applyNumberFormat="1" applyFont="1" applyFill="1" applyBorder="1" applyAlignment="1">
      <alignment horizontal="right"/>
    </xf>
    <xf numFmtId="49" fontId="11" fillId="3" borderId="24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sz val="10"/>
        <color rgb="FFFFFFFF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9"/>
  <sheetViews>
    <sheetView workbookViewId="0">
      <selection activeCell="B67" sqref="B67:J67"/>
    </sheetView>
  </sheetViews>
  <sheetFormatPr baseColWidth="10" defaultColWidth="0" defaultRowHeight="15" x14ac:dyDescent="0.25"/>
  <cols>
    <col min="1" max="1" width="1.7109375" style="42" customWidth="1"/>
    <col min="2" max="2" width="2.7109375" style="42" customWidth="1"/>
    <col min="3" max="3" width="11.42578125" style="48" customWidth="1"/>
    <col min="4" max="4" width="40.7109375" style="42" customWidth="1"/>
    <col min="5" max="5" width="2.7109375" style="42" customWidth="1"/>
    <col min="6" max="6" width="12.7109375" style="42" customWidth="1"/>
    <col min="7" max="7" width="2.7109375" style="42" customWidth="1"/>
    <col min="8" max="8" width="11.42578125" style="48" customWidth="1"/>
    <col min="9" max="9" width="40.7109375" style="42" customWidth="1"/>
    <col min="10" max="10" width="12.7109375" style="42" customWidth="1"/>
    <col min="11" max="11" width="2.140625" style="42" customWidth="1"/>
    <col min="12" max="12" width="10.42578125" style="42" customWidth="1"/>
    <col min="13" max="14" width="0" style="42" hidden="1"/>
    <col min="15" max="256" width="11.42578125" style="42" hidden="1" customWidth="1"/>
    <col min="257" max="257" width="1.7109375" style="42" customWidth="1"/>
    <col min="258" max="258" width="2.7109375" style="42" customWidth="1"/>
    <col min="259" max="259" width="11.42578125" style="42" customWidth="1"/>
    <col min="260" max="261" width="40.7109375" style="42" customWidth="1"/>
    <col min="262" max="262" width="12.7109375" style="42" customWidth="1"/>
    <col min="263" max="263" width="2.7109375" style="42" customWidth="1"/>
    <col min="264" max="264" width="11.42578125" style="42" customWidth="1"/>
    <col min="265" max="265" width="40.7109375" style="42" customWidth="1"/>
    <col min="266" max="266" width="14.140625" style="42" customWidth="1"/>
    <col min="267" max="267" width="2.140625" style="42" customWidth="1"/>
    <col min="268" max="268" width="3" style="42" customWidth="1"/>
    <col min="269" max="512" width="11.42578125" style="42" hidden="1" customWidth="1"/>
    <col min="513" max="513" width="1.7109375" style="42" customWidth="1"/>
    <col min="514" max="514" width="2.7109375" style="42" customWidth="1"/>
    <col min="515" max="515" width="11.42578125" style="42" customWidth="1"/>
    <col min="516" max="517" width="40.7109375" style="42" customWidth="1"/>
    <col min="518" max="518" width="12.7109375" style="42" customWidth="1"/>
    <col min="519" max="519" width="2.7109375" style="42" customWidth="1"/>
    <col min="520" max="520" width="11.42578125" style="42" customWidth="1"/>
    <col min="521" max="521" width="40.7109375" style="42" customWidth="1"/>
    <col min="522" max="522" width="14.140625" style="42" customWidth="1"/>
    <col min="523" max="523" width="2.140625" style="42" customWidth="1"/>
    <col min="524" max="524" width="3" style="42" customWidth="1"/>
    <col min="525" max="768" width="11.42578125" style="42" hidden="1" customWidth="1"/>
    <col min="769" max="769" width="1.7109375" style="42" customWidth="1"/>
    <col min="770" max="770" width="2.7109375" style="42" customWidth="1"/>
    <col min="771" max="771" width="11.42578125" style="42" customWidth="1"/>
    <col min="772" max="773" width="40.7109375" style="42" customWidth="1"/>
    <col min="774" max="774" width="12.7109375" style="42" customWidth="1"/>
    <col min="775" max="775" width="2.7109375" style="42" customWidth="1"/>
    <col min="776" max="776" width="11.42578125" style="42" customWidth="1"/>
    <col min="777" max="777" width="40.7109375" style="42" customWidth="1"/>
    <col min="778" max="778" width="14.140625" style="42" customWidth="1"/>
    <col min="779" max="779" width="2.140625" style="42" customWidth="1"/>
    <col min="780" max="780" width="3" style="42" customWidth="1"/>
    <col min="781" max="1024" width="11.42578125" style="42" hidden="1" customWidth="1"/>
    <col min="1025" max="1025" width="1.7109375" style="42" customWidth="1"/>
    <col min="1026" max="1026" width="2.7109375" style="42" customWidth="1"/>
    <col min="1027" max="1027" width="11.42578125" style="42" customWidth="1"/>
    <col min="1028" max="1029" width="40.7109375" style="42" customWidth="1"/>
    <col min="1030" max="1030" width="12.7109375" style="42" customWidth="1"/>
    <col min="1031" max="1031" width="2.7109375" style="42" customWidth="1"/>
    <col min="1032" max="1032" width="11.42578125" style="42" customWidth="1"/>
    <col min="1033" max="1033" width="40.7109375" style="42" customWidth="1"/>
    <col min="1034" max="1034" width="14.140625" style="42" customWidth="1"/>
    <col min="1035" max="1035" width="2.140625" style="42" customWidth="1"/>
    <col min="1036" max="1036" width="3" style="42" customWidth="1"/>
    <col min="1037" max="1280" width="11.42578125" style="42" hidden="1" customWidth="1"/>
    <col min="1281" max="1281" width="1.7109375" style="42" customWidth="1"/>
    <col min="1282" max="1282" width="2.7109375" style="42" customWidth="1"/>
    <col min="1283" max="1283" width="11.42578125" style="42" customWidth="1"/>
    <col min="1284" max="1285" width="40.7109375" style="42" customWidth="1"/>
    <col min="1286" max="1286" width="12.7109375" style="42" customWidth="1"/>
    <col min="1287" max="1287" width="2.7109375" style="42" customWidth="1"/>
    <col min="1288" max="1288" width="11.42578125" style="42" customWidth="1"/>
    <col min="1289" max="1289" width="40.7109375" style="42" customWidth="1"/>
    <col min="1290" max="1290" width="14.140625" style="42" customWidth="1"/>
    <col min="1291" max="1291" width="2.140625" style="42" customWidth="1"/>
    <col min="1292" max="1292" width="3" style="42" customWidth="1"/>
    <col min="1293" max="1536" width="11.42578125" style="42" hidden="1" customWidth="1"/>
    <col min="1537" max="1537" width="1.7109375" style="42" customWidth="1"/>
    <col min="1538" max="1538" width="2.7109375" style="42" customWidth="1"/>
    <col min="1539" max="1539" width="11.42578125" style="42" customWidth="1"/>
    <col min="1540" max="1541" width="40.7109375" style="42" customWidth="1"/>
    <col min="1542" max="1542" width="12.7109375" style="42" customWidth="1"/>
    <col min="1543" max="1543" width="2.7109375" style="42" customWidth="1"/>
    <col min="1544" max="1544" width="11.42578125" style="42" customWidth="1"/>
    <col min="1545" max="1545" width="40.7109375" style="42" customWidth="1"/>
    <col min="1546" max="1546" width="14.140625" style="42" customWidth="1"/>
    <col min="1547" max="1547" width="2.140625" style="42" customWidth="1"/>
    <col min="1548" max="1548" width="3" style="42" customWidth="1"/>
    <col min="1549" max="1792" width="11.42578125" style="42" hidden="1" customWidth="1"/>
    <col min="1793" max="1793" width="1.7109375" style="42" customWidth="1"/>
    <col min="1794" max="1794" width="2.7109375" style="42" customWidth="1"/>
    <col min="1795" max="1795" width="11.42578125" style="42" customWidth="1"/>
    <col min="1796" max="1797" width="40.7109375" style="42" customWidth="1"/>
    <col min="1798" max="1798" width="12.7109375" style="42" customWidth="1"/>
    <col min="1799" max="1799" width="2.7109375" style="42" customWidth="1"/>
    <col min="1800" max="1800" width="11.42578125" style="42" customWidth="1"/>
    <col min="1801" max="1801" width="40.7109375" style="42" customWidth="1"/>
    <col min="1802" max="1802" width="14.140625" style="42" customWidth="1"/>
    <col min="1803" max="1803" width="2.140625" style="42" customWidth="1"/>
    <col min="1804" max="1804" width="3" style="42" customWidth="1"/>
    <col min="1805" max="2048" width="11.42578125" style="42" hidden="1" customWidth="1"/>
    <col min="2049" max="2049" width="1.7109375" style="42" customWidth="1"/>
    <col min="2050" max="2050" width="2.7109375" style="42" customWidth="1"/>
    <col min="2051" max="2051" width="11.42578125" style="42" customWidth="1"/>
    <col min="2052" max="2053" width="40.7109375" style="42" customWidth="1"/>
    <col min="2054" max="2054" width="12.7109375" style="42" customWidth="1"/>
    <col min="2055" max="2055" width="2.7109375" style="42" customWidth="1"/>
    <col min="2056" max="2056" width="11.42578125" style="42" customWidth="1"/>
    <col min="2057" max="2057" width="40.7109375" style="42" customWidth="1"/>
    <col min="2058" max="2058" width="14.140625" style="42" customWidth="1"/>
    <col min="2059" max="2059" width="2.140625" style="42" customWidth="1"/>
    <col min="2060" max="2060" width="3" style="42" customWidth="1"/>
    <col min="2061" max="2304" width="11.42578125" style="42" hidden="1" customWidth="1"/>
    <col min="2305" max="2305" width="1.7109375" style="42" customWidth="1"/>
    <col min="2306" max="2306" width="2.7109375" style="42" customWidth="1"/>
    <col min="2307" max="2307" width="11.42578125" style="42" customWidth="1"/>
    <col min="2308" max="2309" width="40.7109375" style="42" customWidth="1"/>
    <col min="2310" max="2310" width="12.7109375" style="42" customWidth="1"/>
    <col min="2311" max="2311" width="2.7109375" style="42" customWidth="1"/>
    <col min="2312" max="2312" width="11.42578125" style="42" customWidth="1"/>
    <col min="2313" max="2313" width="40.7109375" style="42" customWidth="1"/>
    <col min="2314" max="2314" width="14.140625" style="42" customWidth="1"/>
    <col min="2315" max="2315" width="2.140625" style="42" customWidth="1"/>
    <col min="2316" max="2316" width="3" style="42" customWidth="1"/>
    <col min="2317" max="2560" width="11.42578125" style="42" hidden="1" customWidth="1"/>
    <col min="2561" max="2561" width="1.7109375" style="42" customWidth="1"/>
    <col min="2562" max="2562" width="2.7109375" style="42" customWidth="1"/>
    <col min="2563" max="2563" width="11.42578125" style="42" customWidth="1"/>
    <col min="2564" max="2565" width="40.7109375" style="42" customWidth="1"/>
    <col min="2566" max="2566" width="12.7109375" style="42" customWidth="1"/>
    <col min="2567" max="2567" width="2.7109375" style="42" customWidth="1"/>
    <col min="2568" max="2568" width="11.42578125" style="42" customWidth="1"/>
    <col min="2569" max="2569" width="40.7109375" style="42" customWidth="1"/>
    <col min="2570" max="2570" width="14.140625" style="42" customWidth="1"/>
    <col min="2571" max="2571" width="2.140625" style="42" customWidth="1"/>
    <col min="2572" max="2572" width="3" style="42" customWidth="1"/>
    <col min="2573" max="2816" width="11.42578125" style="42" hidden="1" customWidth="1"/>
    <col min="2817" max="2817" width="1.7109375" style="42" customWidth="1"/>
    <col min="2818" max="2818" width="2.7109375" style="42" customWidth="1"/>
    <col min="2819" max="2819" width="11.42578125" style="42" customWidth="1"/>
    <col min="2820" max="2821" width="40.7109375" style="42" customWidth="1"/>
    <col min="2822" max="2822" width="12.7109375" style="42" customWidth="1"/>
    <col min="2823" max="2823" width="2.7109375" style="42" customWidth="1"/>
    <col min="2824" max="2824" width="11.42578125" style="42" customWidth="1"/>
    <col min="2825" max="2825" width="40.7109375" style="42" customWidth="1"/>
    <col min="2826" max="2826" width="14.140625" style="42" customWidth="1"/>
    <col min="2827" max="2827" width="2.140625" style="42" customWidth="1"/>
    <col min="2828" max="2828" width="3" style="42" customWidth="1"/>
    <col min="2829" max="3072" width="11.42578125" style="42" hidden="1" customWidth="1"/>
    <col min="3073" max="3073" width="1.7109375" style="42" customWidth="1"/>
    <col min="3074" max="3074" width="2.7109375" style="42" customWidth="1"/>
    <col min="3075" max="3075" width="11.42578125" style="42" customWidth="1"/>
    <col min="3076" max="3077" width="40.7109375" style="42" customWidth="1"/>
    <col min="3078" max="3078" width="12.7109375" style="42" customWidth="1"/>
    <col min="3079" max="3079" width="2.7109375" style="42" customWidth="1"/>
    <col min="3080" max="3080" width="11.42578125" style="42" customWidth="1"/>
    <col min="3081" max="3081" width="40.7109375" style="42" customWidth="1"/>
    <col min="3082" max="3082" width="14.140625" style="42" customWidth="1"/>
    <col min="3083" max="3083" width="2.140625" style="42" customWidth="1"/>
    <col min="3084" max="3084" width="3" style="42" customWidth="1"/>
    <col min="3085" max="3328" width="11.42578125" style="42" hidden="1" customWidth="1"/>
    <col min="3329" max="3329" width="1.7109375" style="42" customWidth="1"/>
    <col min="3330" max="3330" width="2.7109375" style="42" customWidth="1"/>
    <col min="3331" max="3331" width="11.42578125" style="42" customWidth="1"/>
    <col min="3332" max="3333" width="40.7109375" style="42" customWidth="1"/>
    <col min="3334" max="3334" width="12.7109375" style="42" customWidth="1"/>
    <col min="3335" max="3335" width="2.7109375" style="42" customWidth="1"/>
    <col min="3336" max="3336" width="11.42578125" style="42" customWidth="1"/>
    <col min="3337" max="3337" width="40.7109375" style="42" customWidth="1"/>
    <col min="3338" max="3338" width="14.140625" style="42" customWidth="1"/>
    <col min="3339" max="3339" width="2.140625" style="42" customWidth="1"/>
    <col min="3340" max="3340" width="3" style="42" customWidth="1"/>
    <col min="3341" max="3584" width="11.42578125" style="42" hidden="1" customWidth="1"/>
    <col min="3585" max="3585" width="1.7109375" style="42" customWidth="1"/>
    <col min="3586" max="3586" width="2.7109375" style="42" customWidth="1"/>
    <col min="3587" max="3587" width="11.42578125" style="42" customWidth="1"/>
    <col min="3588" max="3589" width="40.7109375" style="42" customWidth="1"/>
    <col min="3590" max="3590" width="12.7109375" style="42" customWidth="1"/>
    <col min="3591" max="3591" width="2.7109375" style="42" customWidth="1"/>
    <col min="3592" max="3592" width="11.42578125" style="42" customWidth="1"/>
    <col min="3593" max="3593" width="40.7109375" style="42" customWidth="1"/>
    <col min="3594" max="3594" width="14.140625" style="42" customWidth="1"/>
    <col min="3595" max="3595" width="2.140625" style="42" customWidth="1"/>
    <col min="3596" max="3596" width="3" style="42" customWidth="1"/>
    <col min="3597" max="3840" width="11.42578125" style="42" hidden="1" customWidth="1"/>
    <col min="3841" max="3841" width="1.7109375" style="42" customWidth="1"/>
    <col min="3842" max="3842" width="2.7109375" style="42" customWidth="1"/>
    <col min="3843" max="3843" width="11.42578125" style="42" customWidth="1"/>
    <col min="3844" max="3845" width="40.7109375" style="42" customWidth="1"/>
    <col min="3846" max="3846" width="12.7109375" style="42" customWidth="1"/>
    <col min="3847" max="3847" width="2.7109375" style="42" customWidth="1"/>
    <col min="3848" max="3848" width="11.42578125" style="42" customWidth="1"/>
    <col min="3849" max="3849" width="40.7109375" style="42" customWidth="1"/>
    <col min="3850" max="3850" width="14.140625" style="42" customWidth="1"/>
    <col min="3851" max="3851" width="2.140625" style="42" customWidth="1"/>
    <col min="3852" max="3852" width="3" style="42" customWidth="1"/>
    <col min="3853" max="4096" width="11.42578125" style="42" hidden="1" customWidth="1"/>
    <col min="4097" max="4097" width="1.7109375" style="42" customWidth="1"/>
    <col min="4098" max="4098" width="2.7109375" style="42" customWidth="1"/>
    <col min="4099" max="4099" width="11.42578125" style="42" customWidth="1"/>
    <col min="4100" max="4101" width="40.7109375" style="42" customWidth="1"/>
    <col min="4102" max="4102" width="12.7109375" style="42" customWidth="1"/>
    <col min="4103" max="4103" width="2.7109375" style="42" customWidth="1"/>
    <col min="4104" max="4104" width="11.42578125" style="42" customWidth="1"/>
    <col min="4105" max="4105" width="40.7109375" style="42" customWidth="1"/>
    <col min="4106" max="4106" width="14.140625" style="42" customWidth="1"/>
    <col min="4107" max="4107" width="2.140625" style="42" customWidth="1"/>
    <col min="4108" max="4108" width="3" style="42" customWidth="1"/>
    <col min="4109" max="4352" width="11.42578125" style="42" hidden="1" customWidth="1"/>
    <col min="4353" max="4353" width="1.7109375" style="42" customWidth="1"/>
    <col min="4354" max="4354" width="2.7109375" style="42" customWidth="1"/>
    <col min="4355" max="4355" width="11.42578125" style="42" customWidth="1"/>
    <col min="4356" max="4357" width="40.7109375" style="42" customWidth="1"/>
    <col min="4358" max="4358" width="12.7109375" style="42" customWidth="1"/>
    <col min="4359" max="4359" width="2.7109375" style="42" customWidth="1"/>
    <col min="4360" max="4360" width="11.42578125" style="42" customWidth="1"/>
    <col min="4361" max="4361" width="40.7109375" style="42" customWidth="1"/>
    <col min="4362" max="4362" width="14.140625" style="42" customWidth="1"/>
    <col min="4363" max="4363" width="2.140625" style="42" customWidth="1"/>
    <col min="4364" max="4364" width="3" style="42" customWidth="1"/>
    <col min="4365" max="4608" width="11.42578125" style="42" hidden="1" customWidth="1"/>
    <col min="4609" max="4609" width="1.7109375" style="42" customWidth="1"/>
    <col min="4610" max="4610" width="2.7109375" style="42" customWidth="1"/>
    <col min="4611" max="4611" width="11.42578125" style="42" customWidth="1"/>
    <col min="4612" max="4613" width="40.7109375" style="42" customWidth="1"/>
    <col min="4614" max="4614" width="12.7109375" style="42" customWidth="1"/>
    <col min="4615" max="4615" width="2.7109375" style="42" customWidth="1"/>
    <col min="4616" max="4616" width="11.42578125" style="42" customWidth="1"/>
    <col min="4617" max="4617" width="40.7109375" style="42" customWidth="1"/>
    <col min="4618" max="4618" width="14.140625" style="42" customWidth="1"/>
    <col min="4619" max="4619" width="2.140625" style="42" customWidth="1"/>
    <col min="4620" max="4620" width="3" style="42" customWidth="1"/>
    <col min="4621" max="4864" width="11.42578125" style="42" hidden="1" customWidth="1"/>
    <col min="4865" max="4865" width="1.7109375" style="42" customWidth="1"/>
    <col min="4866" max="4866" width="2.7109375" style="42" customWidth="1"/>
    <col min="4867" max="4867" width="11.42578125" style="42" customWidth="1"/>
    <col min="4868" max="4869" width="40.7109375" style="42" customWidth="1"/>
    <col min="4870" max="4870" width="12.7109375" style="42" customWidth="1"/>
    <col min="4871" max="4871" width="2.7109375" style="42" customWidth="1"/>
    <col min="4872" max="4872" width="11.42578125" style="42" customWidth="1"/>
    <col min="4873" max="4873" width="40.7109375" style="42" customWidth="1"/>
    <col min="4874" max="4874" width="14.140625" style="42" customWidth="1"/>
    <col min="4875" max="4875" width="2.140625" style="42" customWidth="1"/>
    <col min="4876" max="4876" width="3" style="42" customWidth="1"/>
    <col min="4877" max="5120" width="11.42578125" style="42" hidden="1" customWidth="1"/>
    <col min="5121" max="5121" width="1.7109375" style="42" customWidth="1"/>
    <col min="5122" max="5122" width="2.7109375" style="42" customWidth="1"/>
    <col min="5123" max="5123" width="11.42578125" style="42" customWidth="1"/>
    <col min="5124" max="5125" width="40.7109375" style="42" customWidth="1"/>
    <col min="5126" max="5126" width="12.7109375" style="42" customWidth="1"/>
    <col min="5127" max="5127" width="2.7109375" style="42" customWidth="1"/>
    <col min="5128" max="5128" width="11.42578125" style="42" customWidth="1"/>
    <col min="5129" max="5129" width="40.7109375" style="42" customWidth="1"/>
    <col min="5130" max="5130" width="14.140625" style="42" customWidth="1"/>
    <col min="5131" max="5131" width="2.140625" style="42" customWidth="1"/>
    <col min="5132" max="5132" width="3" style="42" customWidth="1"/>
    <col min="5133" max="5376" width="11.42578125" style="42" hidden="1" customWidth="1"/>
    <col min="5377" max="5377" width="1.7109375" style="42" customWidth="1"/>
    <col min="5378" max="5378" width="2.7109375" style="42" customWidth="1"/>
    <col min="5379" max="5379" width="11.42578125" style="42" customWidth="1"/>
    <col min="5380" max="5381" width="40.7109375" style="42" customWidth="1"/>
    <col min="5382" max="5382" width="12.7109375" style="42" customWidth="1"/>
    <col min="5383" max="5383" width="2.7109375" style="42" customWidth="1"/>
    <col min="5384" max="5384" width="11.42578125" style="42" customWidth="1"/>
    <col min="5385" max="5385" width="40.7109375" style="42" customWidth="1"/>
    <col min="5386" max="5386" width="14.140625" style="42" customWidth="1"/>
    <col min="5387" max="5387" width="2.140625" style="42" customWidth="1"/>
    <col min="5388" max="5388" width="3" style="42" customWidth="1"/>
    <col min="5389" max="5632" width="11.42578125" style="42" hidden="1" customWidth="1"/>
    <col min="5633" max="5633" width="1.7109375" style="42" customWidth="1"/>
    <col min="5634" max="5634" width="2.7109375" style="42" customWidth="1"/>
    <col min="5635" max="5635" width="11.42578125" style="42" customWidth="1"/>
    <col min="5636" max="5637" width="40.7109375" style="42" customWidth="1"/>
    <col min="5638" max="5638" width="12.7109375" style="42" customWidth="1"/>
    <col min="5639" max="5639" width="2.7109375" style="42" customWidth="1"/>
    <col min="5640" max="5640" width="11.42578125" style="42" customWidth="1"/>
    <col min="5641" max="5641" width="40.7109375" style="42" customWidth="1"/>
    <col min="5642" max="5642" width="14.140625" style="42" customWidth="1"/>
    <col min="5643" max="5643" width="2.140625" style="42" customWidth="1"/>
    <col min="5644" max="5644" width="3" style="42" customWidth="1"/>
    <col min="5645" max="5888" width="11.42578125" style="42" hidden="1" customWidth="1"/>
    <col min="5889" max="5889" width="1.7109375" style="42" customWidth="1"/>
    <col min="5890" max="5890" width="2.7109375" style="42" customWidth="1"/>
    <col min="5891" max="5891" width="11.42578125" style="42" customWidth="1"/>
    <col min="5892" max="5893" width="40.7109375" style="42" customWidth="1"/>
    <col min="5894" max="5894" width="12.7109375" style="42" customWidth="1"/>
    <col min="5895" max="5895" width="2.7109375" style="42" customWidth="1"/>
    <col min="5896" max="5896" width="11.42578125" style="42" customWidth="1"/>
    <col min="5897" max="5897" width="40.7109375" style="42" customWidth="1"/>
    <col min="5898" max="5898" width="14.140625" style="42" customWidth="1"/>
    <col min="5899" max="5899" width="2.140625" style="42" customWidth="1"/>
    <col min="5900" max="5900" width="3" style="42" customWidth="1"/>
    <col min="5901" max="6144" width="11.42578125" style="42" hidden="1" customWidth="1"/>
    <col min="6145" max="6145" width="1.7109375" style="42" customWidth="1"/>
    <col min="6146" max="6146" width="2.7109375" style="42" customWidth="1"/>
    <col min="6147" max="6147" width="11.42578125" style="42" customWidth="1"/>
    <col min="6148" max="6149" width="40.7109375" style="42" customWidth="1"/>
    <col min="6150" max="6150" width="12.7109375" style="42" customWidth="1"/>
    <col min="6151" max="6151" width="2.7109375" style="42" customWidth="1"/>
    <col min="6152" max="6152" width="11.42578125" style="42" customWidth="1"/>
    <col min="6153" max="6153" width="40.7109375" style="42" customWidth="1"/>
    <col min="6154" max="6154" width="14.140625" style="42" customWidth="1"/>
    <col min="6155" max="6155" width="2.140625" style="42" customWidth="1"/>
    <col min="6156" max="6156" width="3" style="42" customWidth="1"/>
    <col min="6157" max="6400" width="11.42578125" style="42" hidden="1" customWidth="1"/>
    <col min="6401" max="6401" width="1.7109375" style="42" customWidth="1"/>
    <col min="6402" max="6402" width="2.7109375" style="42" customWidth="1"/>
    <col min="6403" max="6403" width="11.42578125" style="42" customWidth="1"/>
    <col min="6404" max="6405" width="40.7109375" style="42" customWidth="1"/>
    <col min="6406" max="6406" width="12.7109375" style="42" customWidth="1"/>
    <col min="6407" max="6407" width="2.7109375" style="42" customWidth="1"/>
    <col min="6408" max="6408" width="11.42578125" style="42" customWidth="1"/>
    <col min="6409" max="6409" width="40.7109375" style="42" customWidth="1"/>
    <col min="6410" max="6410" width="14.140625" style="42" customWidth="1"/>
    <col min="6411" max="6411" width="2.140625" style="42" customWidth="1"/>
    <col min="6412" max="6412" width="3" style="42" customWidth="1"/>
    <col min="6413" max="6656" width="11.42578125" style="42" hidden="1" customWidth="1"/>
    <col min="6657" max="6657" width="1.7109375" style="42" customWidth="1"/>
    <col min="6658" max="6658" width="2.7109375" style="42" customWidth="1"/>
    <col min="6659" max="6659" width="11.42578125" style="42" customWidth="1"/>
    <col min="6660" max="6661" width="40.7109375" style="42" customWidth="1"/>
    <col min="6662" max="6662" width="12.7109375" style="42" customWidth="1"/>
    <col min="6663" max="6663" width="2.7109375" style="42" customWidth="1"/>
    <col min="6664" max="6664" width="11.42578125" style="42" customWidth="1"/>
    <col min="6665" max="6665" width="40.7109375" style="42" customWidth="1"/>
    <col min="6666" max="6666" width="14.140625" style="42" customWidth="1"/>
    <col min="6667" max="6667" width="2.140625" style="42" customWidth="1"/>
    <col min="6668" max="6668" width="3" style="42" customWidth="1"/>
    <col min="6669" max="6912" width="11.42578125" style="42" hidden="1" customWidth="1"/>
    <col min="6913" max="6913" width="1.7109375" style="42" customWidth="1"/>
    <col min="6914" max="6914" width="2.7109375" style="42" customWidth="1"/>
    <col min="6915" max="6915" width="11.42578125" style="42" customWidth="1"/>
    <col min="6916" max="6917" width="40.7109375" style="42" customWidth="1"/>
    <col min="6918" max="6918" width="12.7109375" style="42" customWidth="1"/>
    <col min="6919" max="6919" width="2.7109375" style="42" customWidth="1"/>
    <col min="6920" max="6920" width="11.42578125" style="42" customWidth="1"/>
    <col min="6921" max="6921" width="40.7109375" style="42" customWidth="1"/>
    <col min="6922" max="6922" width="14.140625" style="42" customWidth="1"/>
    <col min="6923" max="6923" width="2.140625" style="42" customWidth="1"/>
    <col min="6924" max="6924" width="3" style="42" customWidth="1"/>
    <col min="6925" max="7168" width="11.42578125" style="42" hidden="1" customWidth="1"/>
    <col min="7169" max="7169" width="1.7109375" style="42" customWidth="1"/>
    <col min="7170" max="7170" width="2.7109375" style="42" customWidth="1"/>
    <col min="7171" max="7171" width="11.42578125" style="42" customWidth="1"/>
    <col min="7172" max="7173" width="40.7109375" style="42" customWidth="1"/>
    <col min="7174" max="7174" width="12.7109375" style="42" customWidth="1"/>
    <col min="7175" max="7175" width="2.7109375" style="42" customWidth="1"/>
    <col min="7176" max="7176" width="11.42578125" style="42" customWidth="1"/>
    <col min="7177" max="7177" width="40.7109375" style="42" customWidth="1"/>
    <col min="7178" max="7178" width="14.140625" style="42" customWidth="1"/>
    <col min="7179" max="7179" width="2.140625" style="42" customWidth="1"/>
    <col min="7180" max="7180" width="3" style="42" customWidth="1"/>
    <col min="7181" max="7424" width="11.42578125" style="42" hidden="1" customWidth="1"/>
    <col min="7425" max="7425" width="1.7109375" style="42" customWidth="1"/>
    <col min="7426" max="7426" width="2.7109375" style="42" customWidth="1"/>
    <col min="7427" max="7427" width="11.42578125" style="42" customWidth="1"/>
    <col min="7428" max="7429" width="40.7109375" style="42" customWidth="1"/>
    <col min="7430" max="7430" width="12.7109375" style="42" customWidth="1"/>
    <col min="7431" max="7431" width="2.7109375" style="42" customWidth="1"/>
    <col min="7432" max="7432" width="11.42578125" style="42" customWidth="1"/>
    <col min="7433" max="7433" width="40.7109375" style="42" customWidth="1"/>
    <col min="7434" max="7434" width="14.140625" style="42" customWidth="1"/>
    <col min="7435" max="7435" width="2.140625" style="42" customWidth="1"/>
    <col min="7436" max="7436" width="3" style="42" customWidth="1"/>
    <col min="7437" max="7680" width="11.42578125" style="42" hidden="1" customWidth="1"/>
    <col min="7681" max="7681" width="1.7109375" style="42" customWidth="1"/>
    <col min="7682" max="7682" width="2.7109375" style="42" customWidth="1"/>
    <col min="7683" max="7683" width="11.42578125" style="42" customWidth="1"/>
    <col min="7684" max="7685" width="40.7109375" style="42" customWidth="1"/>
    <col min="7686" max="7686" width="12.7109375" style="42" customWidth="1"/>
    <col min="7687" max="7687" width="2.7109375" style="42" customWidth="1"/>
    <col min="7688" max="7688" width="11.42578125" style="42" customWidth="1"/>
    <col min="7689" max="7689" width="40.7109375" style="42" customWidth="1"/>
    <col min="7690" max="7690" width="14.140625" style="42" customWidth="1"/>
    <col min="7691" max="7691" width="2.140625" style="42" customWidth="1"/>
    <col min="7692" max="7692" width="3" style="42" customWidth="1"/>
    <col min="7693" max="7936" width="11.42578125" style="42" hidden="1" customWidth="1"/>
    <col min="7937" max="7937" width="1.7109375" style="42" customWidth="1"/>
    <col min="7938" max="7938" width="2.7109375" style="42" customWidth="1"/>
    <col min="7939" max="7939" width="11.42578125" style="42" customWidth="1"/>
    <col min="7940" max="7941" width="40.7109375" style="42" customWidth="1"/>
    <col min="7942" max="7942" width="12.7109375" style="42" customWidth="1"/>
    <col min="7943" max="7943" width="2.7109375" style="42" customWidth="1"/>
    <col min="7944" max="7944" width="11.42578125" style="42" customWidth="1"/>
    <col min="7945" max="7945" width="40.7109375" style="42" customWidth="1"/>
    <col min="7946" max="7946" width="14.140625" style="42" customWidth="1"/>
    <col min="7947" max="7947" width="2.140625" style="42" customWidth="1"/>
    <col min="7948" max="7948" width="3" style="42" customWidth="1"/>
    <col min="7949" max="8192" width="11.42578125" style="42" hidden="1" customWidth="1"/>
    <col min="8193" max="8193" width="1.7109375" style="42" customWidth="1"/>
    <col min="8194" max="8194" width="2.7109375" style="42" customWidth="1"/>
    <col min="8195" max="8195" width="11.42578125" style="42" customWidth="1"/>
    <col min="8196" max="8197" width="40.7109375" style="42" customWidth="1"/>
    <col min="8198" max="8198" width="12.7109375" style="42" customWidth="1"/>
    <col min="8199" max="8199" width="2.7109375" style="42" customWidth="1"/>
    <col min="8200" max="8200" width="11.42578125" style="42" customWidth="1"/>
    <col min="8201" max="8201" width="40.7109375" style="42" customWidth="1"/>
    <col min="8202" max="8202" width="14.140625" style="42" customWidth="1"/>
    <col min="8203" max="8203" width="2.140625" style="42" customWidth="1"/>
    <col min="8204" max="8204" width="3" style="42" customWidth="1"/>
    <col min="8205" max="8448" width="11.42578125" style="42" hidden="1" customWidth="1"/>
    <col min="8449" max="8449" width="1.7109375" style="42" customWidth="1"/>
    <col min="8450" max="8450" width="2.7109375" style="42" customWidth="1"/>
    <col min="8451" max="8451" width="11.42578125" style="42" customWidth="1"/>
    <col min="8452" max="8453" width="40.7109375" style="42" customWidth="1"/>
    <col min="8454" max="8454" width="12.7109375" style="42" customWidth="1"/>
    <col min="8455" max="8455" width="2.7109375" style="42" customWidth="1"/>
    <col min="8456" max="8456" width="11.42578125" style="42" customWidth="1"/>
    <col min="8457" max="8457" width="40.7109375" style="42" customWidth="1"/>
    <col min="8458" max="8458" width="14.140625" style="42" customWidth="1"/>
    <col min="8459" max="8459" width="2.140625" style="42" customWidth="1"/>
    <col min="8460" max="8460" width="3" style="42" customWidth="1"/>
    <col min="8461" max="8704" width="11.42578125" style="42" hidden="1" customWidth="1"/>
    <col min="8705" max="8705" width="1.7109375" style="42" customWidth="1"/>
    <col min="8706" max="8706" width="2.7109375" style="42" customWidth="1"/>
    <col min="8707" max="8707" width="11.42578125" style="42" customWidth="1"/>
    <col min="8708" max="8709" width="40.7109375" style="42" customWidth="1"/>
    <col min="8710" max="8710" width="12.7109375" style="42" customWidth="1"/>
    <col min="8711" max="8711" width="2.7109375" style="42" customWidth="1"/>
    <col min="8712" max="8712" width="11.42578125" style="42" customWidth="1"/>
    <col min="8713" max="8713" width="40.7109375" style="42" customWidth="1"/>
    <col min="8714" max="8714" width="14.140625" style="42" customWidth="1"/>
    <col min="8715" max="8715" width="2.140625" style="42" customWidth="1"/>
    <col min="8716" max="8716" width="3" style="42" customWidth="1"/>
    <col min="8717" max="8960" width="11.42578125" style="42" hidden="1" customWidth="1"/>
    <col min="8961" max="8961" width="1.7109375" style="42" customWidth="1"/>
    <col min="8962" max="8962" width="2.7109375" style="42" customWidth="1"/>
    <col min="8963" max="8963" width="11.42578125" style="42" customWidth="1"/>
    <col min="8964" max="8965" width="40.7109375" style="42" customWidth="1"/>
    <col min="8966" max="8966" width="12.7109375" style="42" customWidth="1"/>
    <col min="8967" max="8967" width="2.7109375" style="42" customWidth="1"/>
    <col min="8968" max="8968" width="11.42578125" style="42" customWidth="1"/>
    <col min="8969" max="8969" width="40.7109375" style="42" customWidth="1"/>
    <col min="8970" max="8970" width="14.140625" style="42" customWidth="1"/>
    <col min="8971" max="8971" width="2.140625" style="42" customWidth="1"/>
    <col min="8972" max="8972" width="3" style="42" customWidth="1"/>
    <col min="8973" max="9216" width="11.42578125" style="42" hidden="1" customWidth="1"/>
    <col min="9217" max="9217" width="1.7109375" style="42" customWidth="1"/>
    <col min="9218" max="9218" width="2.7109375" style="42" customWidth="1"/>
    <col min="9219" max="9219" width="11.42578125" style="42" customWidth="1"/>
    <col min="9220" max="9221" width="40.7109375" style="42" customWidth="1"/>
    <col min="9222" max="9222" width="12.7109375" style="42" customWidth="1"/>
    <col min="9223" max="9223" width="2.7109375" style="42" customWidth="1"/>
    <col min="9224" max="9224" width="11.42578125" style="42" customWidth="1"/>
    <col min="9225" max="9225" width="40.7109375" style="42" customWidth="1"/>
    <col min="9226" max="9226" width="14.140625" style="42" customWidth="1"/>
    <col min="9227" max="9227" width="2.140625" style="42" customWidth="1"/>
    <col min="9228" max="9228" width="3" style="42" customWidth="1"/>
    <col min="9229" max="9472" width="11.42578125" style="42" hidden="1" customWidth="1"/>
    <col min="9473" max="9473" width="1.7109375" style="42" customWidth="1"/>
    <col min="9474" max="9474" width="2.7109375" style="42" customWidth="1"/>
    <col min="9475" max="9475" width="11.42578125" style="42" customWidth="1"/>
    <col min="9476" max="9477" width="40.7109375" style="42" customWidth="1"/>
    <col min="9478" max="9478" width="12.7109375" style="42" customWidth="1"/>
    <col min="9479" max="9479" width="2.7109375" style="42" customWidth="1"/>
    <col min="9480" max="9480" width="11.42578125" style="42" customWidth="1"/>
    <col min="9481" max="9481" width="40.7109375" style="42" customWidth="1"/>
    <col min="9482" max="9482" width="14.140625" style="42" customWidth="1"/>
    <col min="9483" max="9483" width="2.140625" style="42" customWidth="1"/>
    <col min="9484" max="9484" width="3" style="42" customWidth="1"/>
    <col min="9485" max="9728" width="11.42578125" style="42" hidden="1" customWidth="1"/>
    <col min="9729" max="9729" width="1.7109375" style="42" customWidth="1"/>
    <col min="9730" max="9730" width="2.7109375" style="42" customWidth="1"/>
    <col min="9731" max="9731" width="11.42578125" style="42" customWidth="1"/>
    <col min="9732" max="9733" width="40.7109375" style="42" customWidth="1"/>
    <col min="9734" max="9734" width="12.7109375" style="42" customWidth="1"/>
    <col min="9735" max="9735" width="2.7109375" style="42" customWidth="1"/>
    <col min="9736" max="9736" width="11.42578125" style="42" customWidth="1"/>
    <col min="9737" max="9737" width="40.7109375" style="42" customWidth="1"/>
    <col min="9738" max="9738" width="14.140625" style="42" customWidth="1"/>
    <col min="9739" max="9739" width="2.140625" style="42" customWidth="1"/>
    <col min="9740" max="9740" width="3" style="42" customWidth="1"/>
    <col min="9741" max="9984" width="11.42578125" style="42" hidden="1" customWidth="1"/>
    <col min="9985" max="9985" width="1.7109375" style="42" customWidth="1"/>
    <col min="9986" max="9986" width="2.7109375" style="42" customWidth="1"/>
    <col min="9987" max="9987" width="11.42578125" style="42" customWidth="1"/>
    <col min="9988" max="9989" width="40.7109375" style="42" customWidth="1"/>
    <col min="9990" max="9990" width="12.7109375" style="42" customWidth="1"/>
    <col min="9991" max="9991" width="2.7109375" style="42" customWidth="1"/>
    <col min="9992" max="9992" width="11.42578125" style="42" customWidth="1"/>
    <col min="9993" max="9993" width="40.7109375" style="42" customWidth="1"/>
    <col min="9994" max="9994" width="14.140625" style="42" customWidth="1"/>
    <col min="9995" max="9995" width="2.140625" style="42" customWidth="1"/>
    <col min="9996" max="9996" width="3" style="42" customWidth="1"/>
    <col min="9997" max="10240" width="11.42578125" style="42" hidden="1" customWidth="1"/>
    <col min="10241" max="10241" width="1.7109375" style="42" customWidth="1"/>
    <col min="10242" max="10242" width="2.7109375" style="42" customWidth="1"/>
    <col min="10243" max="10243" width="11.42578125" style="42" customWidth="1"/>
    <col min="10244" max="10245" width="40.7109375" style="42" customWidth="1"/>
    <col min="10246" max="10246" width="12.7109375" style="42" customWidth="1"/>
    <col min="10247" max="10247" width="2.7109375" style="42" customWidth="1"/>
    <col min="10248" max="10248" width="11.42578125" style="42" customWidth="1"/>
    <col min="10249" max="10249" width="40.7109375" style="42" customWidth="1"/>
    <col min="10250" max="10250" width="14.140625" style="42" customWidth="1"/>
    <col min="10251" max="10251" width="2.140625" style="42" customWidth="1"/>
    <col min="10252" max="10252" width="3" style="42" customWidth="1"/>
    <col min="10253" max="10496" width="11.42578125" style="42" hidden="1" customWidth="1"/>
    <col min="10497" max="10497" width="1.7109375" style="42" customWidth="1"/>
    <col min="10498" max="10498" width="2.7109375" style="42" customWidth="1"/>
    <col min="10499" max="10499" width="11.42578125" style="42" customWidth="1"/>
    <col min="10500" max="10501" width="40.7109375" style="42" customWidth="1"/>
    <col min="10502" max="10502" width="12.7109375" style="42" customWidth="1"/>
    <col min="10503" max="10503" width="2.7109375" style="42" customWidth="1"/>
    <col min="10504" max="10504" width="11.42578125" style="42" customWidth="1"/>
    <col min="10505" max="10505" width="40.7109375" style="42" customWidth="1"/>
    <col min="10506" max="10506" width="14.140625" style="42" customWidth="1"/>
    <col min="10507" max="10507" width="2.140625" style="42" customWidth="1"/>
    <col min="10508" max="10508" width="3" style="42" customWidth="1"/>
    <col min="10509" max="10752" width="11.42578125" style="42" hidden="1" customWidth="1"/>
    <col min="10753" max="10753" width="1.7109375" style="42" customWidth="1"/>
    <col min="10754" max="10754" width="2.7109375" style="42" customWidth="1"/>
    <col min="10755" max="10755" width="11.42578125" style="42" customWidth="1"/>
    <col min="10756" max="10757" width="40.7109375" style="42" customWidth="1"/>
    <col min="10758" max="10758" width="12.7109375" style="42" customWidth="1"/>
    <col min="10759" max="10759" width="2.7109375" style="42" customWidth="1"/>
    <col min="10760" max="10760" width="11.42578125" style="42" customWidth="1"/>
    <col min="10761" max="10761" width="40.7109375" style="42" customWidth="1"/>
    <col min="10762" max="10762" width="14.140625" style="42" customWidth="1"/>
    <col min="10763" max="10763" width="2.140625" style="42" customWidth="1"/>
    <col min="10764" max="10764" width="3" style="42" customWidth="1"/>
    <col min="10765" max="11008" width="11.42578125" style="42" hidden="1" customWidth="1"/>
    <col min="11009" max="11009" width="1.7109375" style="42" customWidth="1"/>
    <col min="11010" max="11010" width="2.7109375" style="42" customWidth="1"/>
    <col min="11011" max="11011" width="11.42578125" style="42" customWidth="1"/>
    <col min="11012" max="11013" width="40.7109375" style="42" customWidth="1"/>
    <col min="11014" max="11014" width="12.7109375" style="42" customWidth="1"/>
    <col min="11015" max="11015" width="2.7109375" style="42" customWidth="1"/>
    <col min="11016" max="11016" width="11.42578125" style="42" customWidth="1"/>
    <col min="11017" max="11017" width="40.7109375" style="42" customWidth="1"/>
    <col min="11018" max="11018" width="14.140625" style="42" customWidth="1"/>
    <col min="11019" max="11019" width="2.140625" style="42" customWidth="1"/>
    <col min="11020" max="11020" width="3" style="42" customWidth="1"/>
    <col min="11021" max="11264" width="11.42578125" style="42" hidden="1" customWidth="1"/>
    <col min="11265" max="11265" width="1.7109375" style="42" customWidth="1"/>
    <col min="11266" max="11266" width="2.7109375" style="42" customWidth="1"/>
    <col min="11267" max="11267" width="11.42578125" style="42" customWidth="1"/>
    <col min="11268" max="11269" width="40.7109375" style="42" customWidth="1"/>
    <col min="11270" max="11270" width="12.7109375" style="42" customWidth="1"/>
    <col min="11271" max="11271" width="2.7109375" style="42" customWidth="1"/>
    <col min="11272" max="11272" width="11.42578125" style="42" customWidth="1"/>
    <col min="11273" max="11273" width="40.7109375" style="42" customWidth="1"/>
    <col min="11274" max="11274" width="14.140625" style="42" customWidth="1"/>
    <col min="11275" max="11275" width="2.140625" style="42" customWidth="1"/>
    <col min="11276" max="11276" width="3" style="42" customWidth="1"/>
    <col min="11277" max="11520" width="11.42578125" style="42" hidden="1" customWidth="1"/>
    <col min="11521" max="11521" width="1.7109375" style="42" customWidth="1"/>
    <col min="11522" max="11522" width="2.7109375" style="42" customWidth="1"/>
    <col min="11523" max="11523" width="11.42578125" style="42" customWidth="1"/>
    <col min="11524" max="11525" width="40.7109375" style="42" customWidth="1"/>
    <col min="11526" max="11526" width="12.7109375" style="42" customWidth="1"/>
    <col min="11527" max="11527" width="2.7109375" style="42" customWidth="1"/>
    <col min="11528" max="11528" width="11.42578125" style="42" customWidth="1"/>
    <col min="11529" max="11529" width="40.7109375" style="42" customWidth="1"/>
    <col min="11530" max="11530" width="14.140625" style="42" customWidth="1"/>
    <col min="11531" max="11531" width="2.140625" style="42" customWidth="1"/>
    <col min="11532" max="11532" width="3" style="42" customWidth="1"/>
    <col min="11533" max="11776" width="11.42578125" style="42" hidden="1" customWidth="1"/>
    <col min="11777" max="11777" width="1.7109375" style="42" customWidth="1"/>
    <col min="11778" max="11778" width="2.7109375" style="42" customWidth="1"/>
    <col min="11779" max="11779" width="11.42578125" style="42" customWidth="1"/>
    <col min="11780" max="11781" width="40.7109375" style="42" customWidth="1"/>
    <col min="11782" max="11782" width="12.7109375" style="42" customWidth="1"/>
    <col min="11783" max="11783" width="2.7109375" style="42" customWidth="1"/>
    <col min="11784" max="11784" width="11.42578125" style="42" customWidth="1"/>
    <col min="11785" max="11785" width="40.7109375" style="42" customWidth="1"/>
    <col min="11786" max="11786" width="14.140625" style="42" customWidth="1"/>
    <col min="11787" max="11787" width="2.140625" style="42" customWidth="1"/>
    <col min="11788" max="11788" width="3" style="42" customWidth="1"/>
    <col min="11789" max="12032" width="11.42578125" style="42" hidden="1" customWidth="1"/>
    <col min="12033" max="12033" width="1.7109375" style="42" customWidth="1"/>
    <col min="12034" max="12034" width="2.7109375" style="42" customWidth="1"/>
    <col min="12035" max="12035" width="11.42578125" style="42" customWidth="1"/>
    <col min="12036" max="12037" width="40.7109375" style="42" customWidth="1"/>
    <col min="12038" max="12038" width="12.7109375" style="42" customWidth="1"/>
    <col min="12039" max="12039" width="2.7109375" style="42" customWidth="1"/>
    <col min="12040" max="12040" width="11.42578125" style="42" customWidth="1"/>
    <col min="12041" max="12041" width="40.7109375" style="42" customWidth="1"/>
    <col min="12042" max="12042" width="14.140625" style="42" customWidth="1"/>
    <col min="12043" max="12043" width="2.140625" style="42" customWidth="1"/>
    <col min="12044" max="12044" width="3" style="42" customWidth="1"/>
    <col min="12045" max="12288" width="11.42578125" style="42" hidden="1" customWidth="1"/>
    <col min="12289" max="12289" width="1.7109375" style="42" customWidth="1"/>
    <col min="12290" max="12290" width="2.7109375" style="42" customWidth="1"/>
    <col min="12291" max="12291" width="11.42578125" style="42" customWidth="1"/>
    <col min="12292" max="12293" width="40.7109375" style="42" customWidth="1"/>
    <col min="12294" max="12294" width="12.7109375" style="42" customWidth="1"/>
    <col min="12295" max="12295" width="2.7109375" style="42" customWidth="1"/>
    <col min="12296" max="12296" width="11.42578125" style="42" customWidth="1"/>
    <col min="12297" max="12297" width="40.7109375" style="42" customWidth="1"/>
    <col min="12298" max="12298" width="14.140625" style="42" customWidth="1"/>
    <col min="12299" max="12299" width="2.140625" style="42" customWidth="1"/>
    <col min="12300" max="12300" width="3" style="42" customWidth="1"/>
    <col min="12301" max="12544" width="11.42578125" style="42" hidden="1" customWidth="1"/>
    <col min="12545" max="12545" width="1.7109375" style="42" customWidth="1"/>
    <col min="12546" max="12546" width="2.7109375" style="42" customWidth="1"/>
    <col min="12547" max="12547" width="11.42578125" style="42" customWidth="1"/>
    <col min="12548" max="12549" width="40.7109375" style="42" customWidth="1"/>
    <col min="12550" max="12550" width="12.7109375" style="42" customWidth="1"/>
    <col min="12551" max="12551" width="2.7109375" style="42" customWidth="1"/>
    <col min="12552" max="12552" width="11.42578125" style="42" customWidth="1"/>
    <col min="12553" max="12553" width="40.7109375" style="42" customWidth="1"/>
    <col min="12554" max="12554" width="14.140625" style="42" customWidth="1"/>
    <col min="12555" max="12555" width="2.140625" style="42" customWidth="1"/>
    <col min="12556" max="12556" width="3" style="42" customWidth="1"/>
    <col min="12557" max="12800" width="11.42578125" style="42" hidden="1" customWidth="1"/>
    <col min="12801" max="12801" width="1.7109375" style="42" customWidth="1"/>
    <col min="12802" max="12802" width="2.7109375" style="42" customWidth="1"/>
    <col min="12803" max="12803" width="11.42578125" style="42" customWidth="1"/>
    <col min="12804" max="12805" width="40.7109375" style="42" customWidth="1"/>
    <col min="12806" max="12806" width="12.7109375" style="42" customWidth="1"/>
    <col min="12807" max="12807" width="2.7109375" style="42" customWidth="1"/>
    <col min="12808" max="12808" width="11.42578125" style="42" customWidth="1"/>
    <col min="12809" max="12809" width="40.7109375" style="42" customWidth="1"/>
    <col min="12810" max="12810" width="14.140625" style="42" customWidth="1"/>
    <col min="12811" max="12811" width="2.140625" style="42" customWidth="1"/>
    <col min="12812" max="12812" width="3" style="42" customWidth="1"/>
    <col min="12813" max="13056" width="11.42578125" style="42" hidden="1" customWidth="1"/>
    <col min="13057" max="13057" width="1.7109375" style="42" customWidth="1"/>
    <col min="13058" max="13058" width="2.7109375" style="42" customWidth="1"/>
    <col min="13059" max="13059" width="11.42578125" style="42" customWidth="1"/>
    <col min="13060" max="13061" width="40.7109375" style="42" customWidth="1"/>
    <col min="13062" max="13062" width="12.7109375" style="42" customWidth="1"/>
    <col min="13063" max="13063" width="2.7109375" style="42" customWidth="1"/>
    <col min="13064" max="13064" width="11.42578125" style="42" customWidth="1"/>
    <col min="13065" max="13065" width="40.7109375" style="42" customWidth="1"/>
    <col min="13066" max="13066" width="14.140625" style="42" customWidth="1"/>
    <col min="13067" max="13067" width="2.140625" style="42" customWidth="1"/>
    <col min="13068" max="13068" width="3" style="42" customWidth="1"/>
    <col min="13069" max="13312" width="11.42578125" style="42" hidden="1" customWidth="1"/>
    <col min="13313" max="13313" width="1.7109375" style="42" customWidth="1"/>
    <col min="13314" max="13314" width="2.7109375" style="42" customWidth="1"/>
    <col min="13315" max="13315" width="11.42578125" style="42" customWidth="1"/>
    <col min="13316" max="13317" width="40.7109375" style="42" customWidth="1"/>
    <col min="13318" max="13318" width="12.7109375" style="42" customWidth="1"/>
    <col min="13319" max="13319" width="2.7109375" style="42" customWidth="1"/>
    <col min="13320" max="13320" width="11.42578125" style="42" customWidth="1"/>
    <col min="13321" max="13321" width="40.7109375" style="42" customWidth="1"/>
    <col min="13322" max="13322" width="14.140625" style="42" customWidth="1"/>
    <col min="13323" max="13323" width="2.140625" style="42" customWidth="1"/>
    <col min="13324" max="13324" width="3" style="42" customWidth="1"/>
    <col min="13325" max="13568" width="11.42578125" style="42" hidden="1" customWidth="1"/>
    <col min="13569" max="13569" width="1.7109375" style="42" customWidth="1"/>
    <col min="13570" max="13570" width="2.7109375" style="42" customWidth="1"/>
    <col min="13571" max="13571" width="11.42578125" style="42" customWidth="1"/>
    <col min="13572" max="13573" width="40.7109375" style="42" customWidth="1"/>
    <col min="13574" max="13574" width="12.7109375" style="42" customWidth="1"/>
    <col min="13575" max="13575" width="2.7109375" style="42" customWidth="1"/>
    <col min="13576" max="13576" width="11.42578125" style="42" customWidth="1"/>
    <col min="13577" max="13577" width="40.7109375" style="42" customWidth="1"/>
    <col min="13578" max="13578" width="14.140625" style="42" customWidth="1"/>
    <col min="13579" max="13579" width="2.140625" style="42" customWidth="1"/>
    <col min="13580" max="13580" width="3" style="42" customWidth="1"/>
    <col min="13581" max="13824" width="11.42578125" style="42" hidden="1" customWidth="1"/>
    <col min="13825" max="13825" width="1.7109375" style="42" customWidth="1"/>
    <col min="13826" max="13826" width="2.7109375" style="42" customWidth="1"/>
    <col min="13827" max="13827" width="11.42578125" style="42" customWidth="1"/>
    <col min="13828" max="13829" width="40.7109375" style="42" customWidth="1"/>
    <col min="13830" max="13830" width="12.7109375" style="42" customWidth="1"/>
    <col min="13831" max="13831" width="2.7109375" style="42" customWidth="1"/>
    <col min="13832" max="13832" width="11.42578125" style="42" customWidth="1"/>
    <col min="13833" max="13833" width="40.7109375" style="42" customWidth="1"/>
    <col min="13834" max="13834" width="14.140625" style="42" customWidth="1"/>
    <col min="13835" max="13835" width="2.140625" style="42" customWidth="1"/>
    <col min="13836" max="13836" width="3" style="42" customWidth="1"/>
    <col min="13837" max="14080" width="11.42578125" style="42" hidden="1" customWidth="1"/>
    <col min="14081" max="14081" width="1.7109375" style="42" customWidth="1"/>
    <col min="14082" max="14082" width="2.7109375" style="42" customWidth="1"/>
    <col min="14083" max="14083" width="11.42578125" style="42" customWidth="1"/>
    <col min="14084" max="14085" width="40.7109375" style="42" customWidth="1"/>
    <col min="14086" max="14086" width="12.7109375" style="42" customWidth="1"/>
    <col min="14087" max="14087" width="2.7109375" style="42" customWidth="1"/>
    <col min="14088" max="14088" width="11.42578125" style="42" customWidth="1"/>
    <col min="14089" max="14089" width="40.7109375" style="42" customWidth="1"/>
    <col min="14090" max="14090" width="14.140625" style="42" customWidth="1"/>
    <col min="14091" max="14091" width="2.140625" style="42" customWidth="1"/>
    <col min="14092" max="14092" width="3" style="42" customWidth="1"/>
    <col min="14093" max="14336" width="11.42578125" style="42" hidden="1" customWidth="1"/>
    <col min="14337" max="14337" width="1.7109375" style="42" customWidth="1"/>
    <col min="14338" max="14338" width="2.7109375" style="42" customWidth="1"/>
    <col min="14339" max="14339" width="11.42578125" style="42" customWidth="1"/>
    <col min="14340" max="14341" width="40.7109375" style="42" customWidth="1"/>
    <col min="14342" max="14342" width="12.7109375" style="42" customWidth="1"/>
    <col min="14343" max="14343" width="2.7109375" style="42" customWidth="1"/>
    <col min="14344" max="14344" width="11.42578125" style="42" customWidth="1"/>
    <col min="14345" max="14345" width="40.7109375" style="42" customWidth="1"/>
    <col min="14346" max="14346" width="14.140625" style="42" customWidth="1"/>
    <col min="14347" max="14347" width="2.140625" style="42" customWidth="1"/>
    <col min="14348" max="14348" width="3" style="42" customWidth="1"/>
    <col min="14349" max="14592" width="11.42578125" style="42" hidden="1" customWidth="1"/>
    <col min="14593" max="14593" width="1.7109375" style="42" customWidth="1"/>
    <col min="14594" max="14594" width="2.7109375" style="42" customWidth="1"/>
    <col min="14595" max="14595" width="11.42578125" style="42" customWidth="1"/>
    <col min="14596" max="14597" width="40.7109375" style="42" customWidth="1"/>
    <col min="14598" max="14598" width="12.7109375" style="42" customWidth="1"/>
    <col min="14599" max="14599" width="2.7109375" style="42" customWidth="1"/>
    <col min="14600" max="14600" width="11.42578125" style="42" customWidth="1"/>
    <col min="14601" max="14601" width="40.7109375" style="42" customWidth="1"/>
    <col min="14602" max="14602" width="14.140625" style="42" customWidth="1"/>
    <col min="14603" max="14603" width="2.140625" style="42" customWidth="1"/>
    <col min="14604" max="14604" width="3" style="42" customWidth="1"/>
    <col min="14605" max="14848" width="11.42578125" style="42" hidden="1" customWidth="1"/>
    <col min="14849" max="14849" width="1.7109375" style="42" customWidth="1"/>
    <col min="14850" max="14850" width="2.7109375" style="42" customWidth="1"/>
    <col min="14851" max="14851" width="11.42578125" style="42" customWidth="1"/>
    <col min="14852" max="14853" width="40.7109375" style="42" customWidth="1"/>
    <col min="14854" max="14854" width="12.7109375" style="42" customWidth="1"/>
    <col min="14855" max="14855" width="2.7109375" style="42" customWidth="1"/>
    <col min="14856" max="14856" width="11.42578125" style="42" customWidth="1"/>
    <col min="14857" max="14857" width="40.7109375" style="42" customWidth="1"/>
    <col min="14858" max="14858" width="14.140625" style="42" customWidth="1"/>
    <col min="14859" max="14859" width="2.140625" style="42" customWidth="1"/>
    <col min="14860" max="14860" width="3" style="42" customWidth="1"/>
    <col min="14861" max="15104" width="11.42578125" style="42" hidden="1" customWidth="1"/>
    <col min="15105" max="15105" width="1.7109375" style="42" customWidth="1"/>
    <col min="15106" max="15106" width="2.7109375" style="42" customWidth="1"/>
    <col min="15107" max="15107" width="11.42578125" style="42" customWidth="1"/>
    <col min="15108" max="15109" width="40.7109375" style="42" customWidth="1"/>
    <col min="15110" max="15110" width="12.7109375" style="42" customWidth="1"/>
    <col min="15111" max="15111" width="2.7109375" style="42" customWidth="1"/>
    <col min="15112" max="15112" width="11.42578125" style="42" customWidth="1"/>
    <col min="15113" max="15113" width="40.7109375" style="42" customWidth="1"/>
    <col min="15114" max="15114" width="14.140625" style="42" customWidth="1"/>
    <col min="15115" max="15115" width="2.140625" style="42" customWidth="1"/>
    <col min="15116" max="15116" width="3" style="42" customWidth="1"/>
    <col min="15117" max="15360" width="11.42578125" style="42" hidden="1" customWidth="1"/>
    <col min="15361" max="15361" width="1.7109375" style="42" customWidth="1"/>
    <col min="15362" max="15362" width="2.7109375" style="42" customWidth="1"/>
    <col min="15363" max="15363" width="11.42578125" style="42" customWidth="1"/>
    <col min="15364" max="15365" width="40.7109375" style="42" customWidth="1"/>
    <col min="15366" max="15366" width="12.7109375" style="42" customWidth="1"/>
    <col min="15367" max="15367" width="2.7109375" style="42" customWidth="1"/>
    <col min="15368" max="15368" width="11.42578125" style="42" customWidth="1"/>
    <col min="15369" max="15369" width="40.7109375" style="42" customWidth="1"/>
    <col min="15370" max="15370" width="14.140625" style="42" customWidth="1"/>
    <col min="15371" max="15371" width="2.140625" style="42" customWidth="1"/>
    <col min="15372" max="15372" width="3" style="42" customWidth="1"/>
    <col min="15373" max="15616" width="11.42578125" style="42" hidden="1" customWidth="1"/>
    <col min="15617" max="15617" width="1.7109375" style="42" customWidth="1"/>
    <col min="15618" max="15618" width="2.7109375" style="42" customWidth="1"/>
    <col min="15619" max="15619" width="11.42578125" style="42" customWidth="1"/>
    <col min="15620" max="15621" width="40.7109375" style="42" customWidth="1"/>
    <col min="15622" max="15622" width="12.7109375" style="42" customWidth="1"/>
    <col min="15623" max="15623" width="2.7109375" style="42" customWidth="1"/>
    <col min="15624" max="15624" width="11.42578125" style="42" customWidth="1"/>
    <col min="15625" max="15625" width="40.7109375" style="42" customWidth="1"/>
    <col min="15626" max="15626" width="14.140625" style="42" customWidth="1"/>
    <col min="15627" max="15627" width="2.140625" style="42" customWidth="1"/>
    <col min="15628" max="15628" width="3" style="42" customWidth="1"/>
    <col min="15629" max="15872" width="11.42578125" style="42" hidden="1" customWidth="1"/>
    <col min="15873" max="15873" width="1.7109375" style="42" customWidth="1"/>
    <col min="15874" max="15874" width="2.7109375" style="42" customWidth="1"/>
    <col min="15875" max="15875" width="11.42578125" style="42" customWidth="1"/>
    <col min="15876" max="15877" width="40.7109375" style="42" customWidth="1"/>
    <col min="15878" max="15878" width="12.7109375" style="42" customWidth="1"/>
    <col min="15879" max="15879" width="2.7109375" style="42" customWidth="1"/>
    <col min="15880" max="15880" width="11.42578125" style="42" customWidth="1"/>
    <col min="15881" max="15881" width="40.7109375" style="42" customWidth="1"/>
    <col min="15882" max="15882" width="14.140625" style="42" customWidth="1"/>
    <col min="15883" max="15883" width="2.140625" style="42" customWidth="1"/>
    <col min="15884" max="15884" width="3" style="42" customWidth="1"/>
    <col min="15885" max="16128" width="11.42578125" style="42" hidden="1" customWidth="1"/>
    <col min="16129" max="16129" width="1.7109375" style="42" customWidth="1"/>
    <col min="16130" max="16130" width="2.7109375" style="42" customWidth="1"/>
    <col min="16131" max="16131" width="11.42578125" style="42" customWidth="1"/>
    <col min="16132" max="16133" width="40.7109375" style="42" customWidth="1"/>
    <col min="16134" max="16134" width="12.7109375" style="42" customWidth="1"/>
    <col min="16135" max="16135" width="2.7109375" style="42" customWidth="1"/>
    <col min="16136" max="16136" width="11.42578125" style="42" customWidth="1"/>
    <col min="16137" max="16137" width="40.7109375" style="42" customWidth="1"/>
    <col min="16138" max="16138" width="14.140625" style="42" customWidth="1"/>
    <col min="16139" max="16139" width="2.140625" style="42" customWidth="1"/>
    <col min="16140" max="16140" width="3" style="42" customWidth="1"/>
    <col min="16141" max="16141" width="11.42578125" style="42" hidden="1" customWidth="1"/>
    <col min="16142" max="16142" width="0" style="38" hidden="1"/>
  </cols>
  <sheetData>
    <row r="1" spans="2:12" x14ac:dyDescent="0.25"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43"/>
    </row>
    <row r="2" spans="2:12" x14ac:dyDescent="0.25">
      <c r="B2" s="274" t="s">
        <v>1</v>
      </c>
      <c r="C2" s="274"/>
      <c r="D2" s="274"/>
      <c r="E2" s="274"/>
      <c r="F2" s="274"/>
      <c r="G2" s="274"/>
      <c r="H2" s="274"/>
      <c r="I2" s="274"/>
      <c r="J2" s="274"/>
      <c r="K2" s="67"/>
      <c r="L2" s="43"/>
    </row>
    <row r="3" spans="2:12" x14ac:dyDescent="0.25">
      <c r="B3" s="274" t="s">
        <v>2</v>
      </c>
      <c r="C3" s="274"/>
      <c r="D3" s="274"/>
      <c r="E3" s="274"/>
      <c r="F3" s="274"/>
      <c r="G3" s="274"/>
      <c r="H3" s="274"/>
      <c r="I3" s="274"/>
      <c r="J3" s="274"/>
      <c r="K3" s="274"/>
      <c r="L3" s="43"/>
    </row>
    <row r="4" spans="2:12" x14ac:dyDescent="0.25">
      <c r="B4" s="275" t="s">
        <v>3</v>
      </c>
      <c r="C4" s="275"/>
      <c r="D4" s="275"/>
      <c r="E4" s="275"/>
      <c r="F4" s="275"/>
      <c r="G4" s="275"/>
      <c r="H4" s="275"/>
      <c r="I4" s="275"/>
      <c r="J4" s="275"/>
      <c r="K4" s="68"/>
      <c r="L4" s="43"/>
    </row>
    <row r="5" spans="2:12" x14ac:dyDescent="0.25">
      <c r="B5" s="68"/>
      <c r="C5" s="69"/>
      <c r="D5" s="68"/>
      <c r="E5" s="68"/>
      <c r="F5" s="68"/>
      <c r="G5" s="70"/>
      <c r="H5" s="69"/>
      <c r="I5" s="68"/>
      <c r="J5" s="68"/>
      <c r="K5" s="71"/>
      <c r="L5" s="43"/>
    </row>
    <row r="6" spans="2:12" x14ac:dyDescent="0.25">
      <c r="B6" s="72"/>
      <c r="C6" s="276" t="s">
        <v>4</v>
      </c>
      <c r="D6" s="276"/>
      <c r="E6" s="73"/>
      <c r="F6" s="74" t="s">
        <v>5</v>
      </c>
      <c r="G6" s="75"/>
      <c r="H6" s="276" t="s">
        <v>4</v>
      </c>
      <c r="I6" s="276"/>
      <c r="J6" s="74" t="s">
        <v>5</v>
      </c>
      <c r="K6" s="76"/>
      <c r="L6" s="43"/>
    </row>
    <row r="7" spans="2:12" x14ac:dyDescent="0.25">
      <c r="B7" s="77"/>
      <c r="C7" s="69"/>
      <c r="D7" s="68"/>
      <c r="E7" s="68"/>
      <c r="F7" s="68"/>
      <c r="G7" s="70"/>
      <c r="H7" s="69"/>
      <c r="I7" s="68"/>
      <c r="J7" s="68"/>
      <c r="K7" s="78"/>
      <c r="L7" s="43"/>
    </row>
    <row r="8" spans="2:12" x14ac:dyDescent="0.25">
      <c r="B8" s="79"/>
      <c r="C8" s="272" t="s">
        <v>6</v>
      </c>
      <c r="D8" s="272"/>
      <c r="E8" s="80"/>
      <c r="F8" s="81"/>
      <c r="G8" s="82"/>
      <c r="H8" s="272" t="s">
        <v>7</v>
      </c>
      <c r="I8" s="272"/>
      <c r="J8" s="83"/>
      <c r="K8" s="78"/>
      <c r="L8" s="43"/>
    </row>
    <row r="9" spans="2:12" x14ac:dyDescent="0.25">
      <c r="B9" s="79"/>
      <c r="C9" s="84"/>
      <c r="D9" s="83"/>
      <c r="E9" s="83"/>
      <c r="F9" s="85"/>
      <c r="G9" s="82"/>
      <c r="H9" s="84"/>
      <c r="I9" s="83"/>
      <c r="J9" s="86"/>
      <c r="K9" s="78"/>
      <c r="L9" s="43"/>
    </row>
    <row r="10" spans="2:12" x14ac:dyDescent="0.25">
      <c r="B10" s="79"/>
      <c r="C10" s="268" t="s">
        <v>8</v>
      </c>
      <c r="D10" s="268"/>
      <c r="E10" s="87"/>
      <c r="F10" s="85"/>
      <c r="G10" s="82"/>
      <c r="H10" s="268" t="s">
        <v>9</v>
      </c>
      <c r="I10" s="268"/>
      <c r="J10" s="85"/>
      <c r="K10" s="78"/>
      <c r="L10" s="43"/>
    </row>
    <row r="11" spans="2:12" x14ac:dyDescent="0.25">
      <c r="B11" s="79"/>
      <c r="C11" s="88"/>
      <c r="D11" s="89"/>
      <c r="E11" s="89"/>
      <c r="F11" s="85"/>
      <c r="G11" s="82"/>
      <c r="H11" s="88"/>
      <c r="I11" s="89"/>
      <c r="J11" s="85"/>
      <c r="K11" s="78"/>
      <c r="L11" s="43"/>
    </row>
    <row r="12" spans="2:12" x14ac:dyDescent="0.25">
      <c r="B12" s="79"/>
      <c r="C12" s="267" t="s">
        <v>10</v>
      </c>
      <c r="D12" s="267"/>
      <c r="E12" s="90"/>
      <c r="F12" s="85">
        <f>BR!F8</f>
        <v>87195235.949999765</v>
      </c>
      <c r="G12" s="82"/>
      <c r="H12" s="267" t="s">
        <v>11</v>
      </c>
      <c r="I12" s="267"/>
      <c r="J12" s="85">
        <f>BR!F25</f>
        <v>244898692.49000001</v>
      </c>
      <c r="K12" s="78"/>
      <c r="L12" s="43"/>
    </row>
    <row r="13" spans="2:12" x14ac:dyDescent="0.25">
      <c r="B13" s="79"/>
      <c r="C13" s="267" t="s">
        <v>12</v>
      </c>
      <c r="D13" s="267"/>
      <c r="E13" s="90"/>
      <c r="F13" s="85">
        <f>BR!F9</f>
        <v>256127929.08000004</v>
      </c>
      <c r="G13" s="82"/>
      <c r="H13" s="267" t="s">
        <v>13</v>
      </c>
      <c r="I13" s="267"/>
      <c r="J13" s="85">
        <f>BR!F26</f>
        <v>0</v>
      </c>
      <c r="K13" s="78"/>
      <c r="L13" s="43"/>
    </row>
    <row r="14" spans="2:12" x14ac:dyDescent="0.25">
      <c r="B14" s="79"/>
      <c r="C14" s="267" t="s">
        <v>14</v>
      </c>
      <c r="D14" s="267"/>
      <c r="E14" s="90"/>
      <c r="F14" s="85">
        <f>BR!F10</f>
        <v>42262196.460000001</v>
      </c>
      <c r="G14" s="82"/>
      <c r="H14" s="267" t="s">
        <v>15</v>
      </c>
      <c r="I14" s="267"/>
      <c r="J14" s="85">
        <f>BR!F27</f>
        <v>0</v>
      </c>
      <c r="K14" s="78"/>
      <c r="L14" s="43"/>
    </row>
    <row r="15" spans="2:12" x14ac:dyDescent="0.25">
      <c r="B15" s="79"/>
      <c r="C15" s="267" t="s">
        <v>16</v>
      </c>
      <c r="D15" s="267"/>
      <c r="E15" s="90"/>
      <c r="F15" s="85">
        <f>BR!F11</f>
        <v>0</v>
      </c>
      <c r="G15" s="82"/>
      <c r="H15" s="267" t="s">
        <v>17</v>
      </c>
      <c r="I15" s="267"/>
      <c r="J15" s="85">
        <f>BR!F28</f>
        <v>0</v>
      </c>
      <c r="K15" s="78"/>
      <c r="L15" s="43"/>
    </row>
    <row r="16" spans="2:12" x14ac:dyDescent="0.25">
      <c r="B16" s="79"/>
      <c r="C16" s="267" t="s">
        <v>18</v>
      </c>
      <c r="D16" s="267"/>
      <c r="E16" s="90"/>
      <c r="F16" s="85">
        <f>BR!F12</f>
        <v>111246735.79000001</v>
      </c>
      <c r="G16" s="82"/>
      <c r="H16" s="267" t="s">
        <v>19</v>
      </c>
      <c r="I16" s="267"/>
      <c r="J16" s="85">
        <f>BR!F29</f>
        <v>0</v>
      </c>
      <c r="K16" s="78"/>
      <c r="L16" s="43"/>
    </row>
    <row r="17" spans="2:12" s="48" customFormat="1" ht="12" customHeight="1" x14ac:dyDescent="0.2">
      <c r="B17" s="91"/>
      <c r="C17" s="267" t="s">
        <v>20</v>
      </c>
      <c r="D17" s="267"/>
      <c r="E17" s="90"/>
      <c r="F17" s="92">
        <f>BR!F13</f>
        <v>0</v>
      </c>
      <c r="G17" s="93"/>
      <c r="H17" s="267" t="s">
        <v>21</v>
      </c>
      <c r="I17" s="267"/>
      <c r="J17" s="92">
        <f>BR!F30</f>
        <v>0</v>
      </c>
      <c r="K17" s="94"/>
      <c r="L17" s="49"/>
    </row>
    <row r="18" spans="2:12" x14ac:dyDescent="0.25">
      <c r="B18" s="79"/>
      <c r="C18" s="267" t="s">
        <v>22</v>
      </c>
      <c r="D18" s="267"/>
      <c r="E18" s="90"/>
      <c r="F18" s="85">
        <f>BR!F14</f>
        <v>0</v>
      </c>
      <c r="G18" s="82"/>
      <c r="H18" s="267" t="s">
        <v>23</v>
      </c>
      <c r="I18" s="267"/>
      <c r="J18" s="85">
        <f>BR!F31</f>
        <v>0</v>
      </c>
      <c r="K18" s="78"/>
      <c r="L18" s="43"/>
    </row>
    <row r="19" spans="2:12" x14ac:dyDescent="0.25">
      <c r="B19" s="79"/>
      <c r="C19" s="95"/>
      <c r="D19" s="90"/>
      <c r="E19" s="90"/>
      <c r="F19" s="85"/>
      <c r="G19" s="82"/>
      <c r="H19" s="267" t="s">
        <v>24</v>
      </c>
      <c r="I19" s="267"/>
      <c r="J19" s="85">
        <f>BR!F32</f>
        <v>0</v>
      </c>
      <c r="K19" s="78"/>
      <c r="L19" s="43"/>
    </row>
    <row r="20" spans="2:12" x14ac:dyDescent="0.25">
      <c r="B20" s="96"/>
      <c r="C20" s="268" t="s">
        <v>25</v>
      </c>
      <c r="D20" s="268"/>
      <c r="E20" s="87"/>
      <c r="F20" s="86">
        <f>SUM(F12:F19)</f>
        <v>496832097.27999979</v>
      </c>
      <c r="G20" s="70"/>
      <c r="H20" s="84"/>
      <c r="I20" s="83"/>
      <c r="J20" s="86"/>
      <c r="K20" s="78"/>
      <c r="L20" s="43"/>
    </row>
    <row r="21" spans="2:12" x14ac:dyDescent="0.25">
      <c r="B21" s="96"/>
      <c r="C21" s="84"/>
      <c r="D21" s="80"/>
      <c r="E21" s="80"/>
      <c r="F21" s="86"/>
      <c r="G21" s="70"/>
      <c r="H21" s="268" t="s">
        <v>26</v>
      </c>
      <c r="I21" s="268"/>
      <c r="J21" s="86">
        <f>SUM(J12:J20)</f>
        <v>244898692.49000001</v>
      </c>
      <c r="K21" s="78"/>
      <c r="L21" s="43"/>
    </row>
    <row r="22" spans="2:12" x14ac:dyDescent="0.25">
      <c r="B22" s="79"/>
      <c r="C22" s="95"/>
      <c r="D22" s="95"/>
      <c r="E22" s="95"/>
      <c r="F22" s="85"/>
      <c r="G22" s="82"/>
      <c r="H22" s="95"/>
      <c r="I22" s="90"/>
      <c r="J22" s="85"/>
      <c r="K22" s="78"/>
      <c r="L22" s="43"/>
    </row>
    <row r="23" spans="2:12" x14ac:dyDescent="0.25">
      <c r="B23" s="79"/>
      <c r="C23" s="268" t="s">
        <v>27</v>
      </c>
      <c r="D23" s="268"/>
      <c r="E23" s="87"/>
      <c r="F23" s="85"/>
      <c r="G23" s="82"/>
      <c r="H23" s="268" t="s">
        <v>28</v>
      </c>
      <c r="I23" s="268"/>
      <c r="J23" s="85"/>
      <c r="K23" s="78"/>
      <c r="L23" s="43"/>
    </row>
    <row r="24" spans="2:12" x14ac:dyDescent="0.25">
      <c r="B24" s="79"/>
      <c r="C24" s="95"/>
      <c r="D24" s="95"/>
      <c r="E24" s="95"/>
      <c r="F24" s="85"/>
      <c r="G24" s="82"/>
      <c r="H24" s="95"/>
      <c r="I24" s="90"/>
      <c r="J24" s="85"/>
      <c r="K24" s="78"/>
      <c r="L24" s="43"/>
    </row>
    <row r="25" spans="2:12" x14ac:dyDescent="0.25">
      <c r="B25" s="79"/>
      <c r="C25" s="267" t="s">
        <v>29</v>
      </c>
      <c r="D25" s="267"/>
      <c r="E25" s="90"/>
      <c r="F25" s="85">
        <f>BR!F15</f>
        <v>0</v>
      </c>
      <c r="G25" s="82"/>
      <c r="H25" s="267" t="s">
        <v>30</v>
      </c>
      <c r="I25" s="267"/>
      <c r="J25" s="85">
        <f>BR!F32</f>
        <v>0</v>
      </c>
      <c r="K25" s="78"/>
      <c r="L25" s="43"/>
    </row>
    <row r="26" spans="2:12" x14ac:dyDescent="0.25">
      <c r="B26" s="79"/>
      <c r="C26" s="267" t="s">
        <v>31</v>
      </c>
      <c r="D26" s="267"/>
      <c r="E26" s="90"/>
      <c r="F26" s="85">
        <f>BR!F16</f>
        <v>0</v>
      </c>
      <c r="G26" s="82"/>
      <c r="H26" s="267" t="s">
        <v>32</v>
      </c>
      <c r="I26" s="267"/>
      <c r="J26" s="85">
        <f>BR!F33</f>
        <v>772931272.53999996</v>
      </c>
      <c r="K26" s="78"/>
      <c r="L26" s="43"/>
    </row>
    <row r="27" spans="2:12" x14ac:dyDescent="0.25">
      <c r="B27" s="79"/>
      <c r="C27" s="267" t="s">
        <v>33</v>
      </c>
      <c r="D27" s="267"/>
      <c r="E27" s="90"/>
      <c r="F27" s="85">
        <f>BR!F17</f>
        <v>276120622.14999998</v>
      </c>
      <c r="G27" s="82"/>
      <c r="H27" s="267" t="s">
        <v>34</v>
      </c>
      <c r="I27" s="267"/>
      <c r="J27" s="85">
        <f>BR!F34</f>
        <v>0</v>
      </c>
      <c r="K27" s="78"/>
      <c r="L27" s="43"/>
    </row>
    <row r="28" spans="2:12" x14ac:dyDescent="0.25">
      <c r="B28" s="79"/>
      <c r="C28" s="267" t="s">
        <v>35</v>
      </c>
      <c r="D28" s="267"/>
      <c r="E28" s="90"/>
      <c r="F28" s="85">
        <f>BR!F18</f>
        <v>1089164581.51</v>
      </c>
      <c r="G28" s="82"/>
      <c r="H28" s="267" t="s">
        <v>36</v>
      </c>
      <c r="I28" s="267"/>
      <c r="J28" s="85">
        <f>BR!F35</f>
        <v>0</v>
      </c>
      <c r="K28" s="78"/>
      <c r="L28" s="43"/>
    </row>
    <row r="29" spans="2:12" x14ac:dyDescent="0.25">
      <c r="B29" s="79"/>
      <c r="C29" s="267" t="s">
        <v>37</v>
      </c>
      <c r="D29" s="267"/>
      <c r="E29" s="90"/>
      <c r="F29" s="85">
        <f>BR!F19</f>
        <v>50564.05</v>
      </c>
      <c r="G29" s="82"/>
      <c r="H29" s="267" t="s">
        <v>38</v>
      </c>
      <c r="I29" s="267"/>
      <c r="J29" s="85">
        <f>BR!F36</f>
        <v>0</v>
      </c>
      <c r="K29" s="78"/>
      <c r="L29" s="43"/>
    </row>
    <row r="30" spans="2:12" x14ac:dyDescent="0.25">
      <c r="B30" s="79"/>
      <c r="C30" s="267" t="s">
        <v>39</v>
      </c>
      <c r="D30" s="267"/>
      <c r="E30" s="90"/>
      <c r="F30" s="85">
        <f>BR!F20*-1</f>
        <v>0</v>
      </c>
      <c r="G30" s="82"/>
      <c r="H30" s="267" t="s">
        <v>40</v>
      </c>
      <c r="I30" s="267"/>
      <c r="J30" s="85">
        <f>BR!F37</f>
        <v>0</v>
      </c>
      <c r="K30" s="78"/>
      <c r="L30" s="43"/>
    </row>
    <row r="31" spans="2:12" x14ac:dyDescent="0.25">
      <c r="B31" s="79"/>
      <c r="C31" s="267" t="s">
        <v>41</v>
      </c>
      <c r="D31" s="267"/>
      <c r="E31" s="90"/>
      <c r="F31" s="85">
        <f>BR!F21</f>
        <v>0</v>
      </c>
      <c r="G31" s="82"/>
      <c r="H31" s="95"/>
      <c r="I31" s="90"/>
      <c r="J31" s="85"/>
      <c r="K31" s="78"/>
      <c r="L31" s="43"/>
    </row>
    <row r="32" spans="2:12" x14ac:dyDescent="0.25">
      <c r="B32" s="79"/>
      <c r="C32" s="267" t="s">
        <v>42</v>
      </c>
      <c r="D32" s="267"/>
      <c r="E32" s="90"/>
      <c r="F32" s="85">
        <f>BR!F22</f>
        <v>0</v>
      </c>
      <c r="G32" s="82"/>
      <c r="H32" s="268" t="s">
        <v>43</v>
      </c>
      <c r="I32" s="268"/>
      <c r="J32" s="86">
        <f>SUM(J25:J31)</f>
        <v>772931272.53999996</v>
      </c>
      <c r="K32" s="78"/>
      <c r="L32" s="43"/>
    </row>
    <row r="33" spans="2:12" x14ac:dyDescent="0.25">
      <c r="B33" s="79"/>
      <c r="C33" s="267" t="s">
        <v>44</v>
      </c>
      <c r="D33" s="267"/>
      <c r="E33" s="90"/>
      <c r="F33" s="85">
        <f>BR!F23</f>
        <v>0</v>
      </c>
      <c r="G33" s="82"/>
      <c r="H33" s="84"/>
      <c r="I33" s="80"/>
      <c r="J33" s="86"/>
      <c r="K33" s="78"/>
      <c r="L33" s="43"/>
    </row>
    <row r="34" spans="2:12" x14ac:dyDescent="0.25">
      <c r="B34" s="79"/>
      <c r="C34" s="95"/>
      <c r="D34" s="90"/>
      <c r="E34" s="90"/>
      <c r="F34" s="85"/>
      <c r="G34" s="82"/>
      <c r="H34" s="268" t="s">
        <v>45</v>
      </c>
      <c r="I34" s="268"/>
      <c r="J34" s="86">
        <f>J21+J32</f>
        <v>1017829965.03</v>
      </c>
      <c r="K34" s="78"/>
      <c r="L34" s="43"/>
    </row>
    <row r="35" spans="2:12" x14ac:dyDescent="0.25">
      <c r="B35" s="96"/>
      <c r="C35" s="268" t="s">
        <v>46</v>
      </c>
      <c r="D35" s="268"/>
      <c r="E35" s="87"/>
      <c r="F35" s="86">
        <f>SUM(F25:F34)</f>
        <v>1365335767.7099998</v>
      </c>
      <c r="G35" s="70"/>
      <c r="H35" s="84"/>
      <c r="I35" s="97"/>
      <c r="J35" s="86"/>
      <c r="K35" s="78"/>
      <c r="L35" s="43"/>
    </row>
    <row r="36" spans="2:12" x14ac:dyDescent="0.25">
      <c r="B36" s="79"/>
      <c r="C36" s="95"/>
      <c r="D36" s="84"/>
      <c r="E36" s="84"/>
      <c r="F36" s="85"/>
      <c r="G36" s="82"/>
      <c r="H36" s="272" t="s">
        <v>47</v>
      </c>
      <c r="I36" s="272"/>
      <c r="J36" s="85"/>
      <c r="K36" s="78"/>
      <c r="L36" s="43"/>
    </row>
    <row r="37" spans="2:12" x14ac:dyDescent="0.25">
      <c r="B37" s="79"/>
      <c r="C37" s="268" t="s">
        <v>48</v>
      </c>
      <c r="D37" s="268"/>
      <c r="E37" s="87"/>
      <c r="F37" s="86">
        <f>F20+F35</f>
        <v>1862167864.9899995</v>
      </c>
      <c r="G37" s="82"/>
      <c r="H37" s="84"/>
      <c r="I37" s="97"/>
      <c r="J37" s="85"/>
      <c r="K37" s="78"/>
      <c r="L37" s="43"/>
    </row>
    <row r="38" spans="2:12" x14ac:dyDescent="0.25">
      <c r="B38" s="79"/>
      <c r="C38" s="95"/>
      <c r="D38" s="95"/>
      <c r="E38" s="95"/>
      <c r="F38" s="85"/>
      <c r="G38" s="82"/>
      <c r="H38" s="268" t="s">
        <v>49</v>
      </c>
      <c r="I38" s="268"/>
      <c r="J38" s="86">
        <f>SUM(J40:J42)</f>
        <v>895201344.06000006</v>
      </c>
      <c r="K38" s="78"/>
      <c r="L38" s="43"/>
    </row>
    <row r="39" spans="2:12" x14ac:dyDescent="0.25">
      <c r="B39" s="79"/>
      <c r="C39" s="95"/>
      <c r="D39" s="95"/>
      <c r="E39" s="95"/>
      <c r="F39" s="85"/>
      <c r="G39" s="82"/>
      <c r="H39" s="95"/>
      <c r="I39" s="98"/>
      <c r="J39" s="85"/>
      <c r="K39" s="78"/>
      <c r="L39" s="43"/>
    </row>
    <row r="40" spans="2:12" x14ac:dyDescent="0.25">
      <c r="B40" s="79"/>
      <c r="C40" s="95"/>
      <c r="D40" s="95"/>
      <c r="E40" s="95"/>
      <c r="F40" s="85"/>
      <c r="G40" s="82"/>
      <c r="H40" s="267" t="s">
        <v>50</v>
      </c>
      <c r="I40" s="267"/>
      <c r="J40" s="85">
        <f>BR!F40</f>
        <v>893909617.08000004</v>
      </c>
      <c r="K40" s="78"/>
      <c r="L40" s="43"/>
    </row>
    <row r="41" spans="2:12" x14ac:dyDescent="0.25">
      <c r="B41" s="79"/>
      <c r="C41" s="95"/>
      <c r="D41" s="99"/>
      <c r="E41" s="99"/>
      <c r="F41" s="99"/>
      <c r="G41" s="82"/>
      <c r="H41" s="267" t="s">
        <v>51</v>
      </c>
      <c r="I41" s="267"/>
      <c r="J41" s="85">
        <f>BR!F41</f>
        <v>1291726.98</v>
      </c>
      <c r="K41" s="78"/>
      <c r="L41" s="43"/>
    </row>
    <row r="42" spans="2:12" x14ac:dyDescent="0.25">
      <c r="B42" s="79"/>
      <c r="C42" s="95"/>
      <c r="D42" s="99"/>
      <c r="E42" s="99"/>
      <c r="F42" s="99"/>
      <c r="G42" s="82"/>
      <c r="H42" s="267" t="s">
        <v>52</v>
      </c>
      <c r="I42" s="267"/>
      <c r="J42" s="85">
        <f>BR!F42</f>
        <v>0</v>
      </c>
      <c r="K42" s="78"/>
      <c r="L42" s="43"/>
    </row>
    <row r="43" spans="2:12" x14ac:dyDescent="0.25">
      <c r="B43" s="79"/>
      <c r="C43" s="95"/>
      <c r="D43" s="99"/>
      <c r="E43" s="99"/>
      <c r="F43" s="99"/>
      <c r="G43" s="82"/>
      <c r="H43" s="95"/>
      <c r="I43" s="98"/>
      <c r="J43" s="85"/>
      <c r="K43" s="78"/>
      <c r="L43" s="43"/>
    </row>
    <row r="44" spans="2:12" x14ac:dyDescent="0.25">
      <c r="B44" s="79"/>
      <c r="C44" s="95"/>
      <c r="D44" s="99"/>
      <c r="E44" s="99"/>
      <c r="F44" s="99"/>
      <c r="G44" s="82"/>
      <c r="H44" s="268" t="s">
        <v>53</v>
      </c>
      <c r="I44" s="268"/>
      <c r="J44" s="86">
        <f>SUM(J46:J50)</f>
        <v>-50863444.099999994</v>
      </c>
      <c r="K44" s="78"/>
      <c r="L44" s="43"/>
    </row>
    <row r="45" spans="2:12" x14ac:dyDescent="0.25">
      <c r="B45" s="79"/>
      <c r="C45" s="95"/>
      <c r="D45" s="99"/>
      <c r="E45" s="99"/>
      <c r="F45" s="99"/>
      <c r="G45" s="82"/>
      <c r="H45" s="84"/>
      <c r="I45" s="98"/>
      <c r="J45" s="100"/>
      <c r="K45" s="78"/>
      <c r="L45" s="43"/>
    </row>
    <row r="46" spans="2:12" x14ac:dyDescent="0.25">
      <c r="B46" s="79"/>
      <c r="C46" s="95"/>
      <c r="D46" s="99"/>
      <c r="E46" s="99"/>
      <c r="F46" s="99"/>
      <c r="G46" s="82"/>
      <c r="H46" s="267" t="s">
        <v>54</v>
      </c>
      <c r="I46" s="267"/>
      <c r="J46" s="85">
        <f>'02.EA'!I50</f>
        <v>147095401.13</v>
      </c>
      <c r="K46" s="78"/>
      <c r="L46" s="43"/>
    </row>
    <row r="47" spans="2:12" x14ac:dyDescent="0.25">
      <c r="B47" s="79"/>
      <c r="C47" s="95"/>
      <c r="D47" s="99"/>
      <c r="E47" s="99"/>
      <c r="F47" s="99"/>
      <c r="G47" s="82"/>
      <c r="H47" s="267" t="s">
        <v>55</v>
      </c>
      <c r="I47" s="267"/>
      <c r="J47" s="85">
        <f>BR!F44</f>
        <v>-197958845.22999999</v>
      </c>
      <c r="K47" s="78"/>
      <c r="L47" s="43"/>
    </row>
    <row r="48" spans="2:12" x14ac:dyDescent="0.25">
      <c r="B48" s="79"/>
      <c r="C48" s="95"/>
      <c r="D48" s="99"/>
      <c r="E48" s="99"/>
      <c r="F48" s="99"/>
      <c r="G48" s="82"/>
      <c r="H48" s="267" t="s">
        <v>56</v>
      </c>
      <c r="I48" s="267"/>
      <c r="J48" s="85">
        <f>BR!F45</f>
        <v>0</v>
      </c>
      <c r="K48" s="78"/>
      <c r="L48" s="43"/>
    </row>
    <row r="49" spans="2:12" x14ac:dyDescent="0.25">
      <c r="B49" s="79"/>
      <c r="C49" s="95"/>
      <c r="D49" s="95"/>
      <c r="E49" s="95"/>
      <c r="F49" s="85"/>
      <c r="G49" s="82"/>
      <c r="H49" s="267" t="s">
        <v>57</v>
      </c>
      <c r="I49" s="267"/>
      <c r="J49" s="85">
        <f>BR!F46</f>
        <v>0</v>
      </c>
      <c r="K49" s="78"/>
      <c r="L49" s="43"/>
    </row>
    <row r="50" spans="2:12" x14ac:dyDescent="0.25">
      <c r="B50" s="79"/>
      <c r="C50" s="95"/>
      <c r="D50" s="95"/>
      <c r="E50" s="95"/>
      <c r="F50" s="85"/>
      <c r="G50" s="82"/>
      <c r="H50" s="267" t="s">
        <v>58</v>
      </c>
      <c r="I50" s="267"/>
      <c r="J50" s="85">
        <f>BR!F47</f>
        <v>0</v>
      </c>
      <c r="K50" s="78"/>
      <c r="L50" s="43"/>
    </row>
    <row r="51" spans="2:12" x14ac:dyDescent="0.25">
      <c r="B51" s="79"/>
      <c r="C51" s="95"/>
      <c r="D51" s="95"/>
      <c r="E51" s="95"/>
      <c r="F51" s="85"/>
      <c r="G51" s="82"/>
      <c r="H51" s="95"/>
      <c r="I51" s="98"/>
      <c r="J51" s="85"/>
      <c r="K51" s="78"/>
      <c r="L51" s="43"/>
    </row>
    <row r="52" spans="2:12" x14ac:dyDescent="0.25">
      <c r="B52" s="79"/>
      <c r="C52" s="95"/>
      <c r="D52" s="95"/>
      <c r="E52" s="95"/>
      <c r="F52" s="85"/>
      <c r="G52" s="82"/>
      <c r="H52" s="268" t="s">
        <v>59</v>
      </c>
      <c r="I52" s="268"/>
      <c r="J52" s="86">
        <f>SUM(J54:J55)</f>
        <v>0</v>
      </c>
      <c r="K52" s="78"/>
      <c r="L52" s="43"/>
    </row>
    <row r="53" spans="2:12" x14ac:dyDescent="0.25">
      <c r="B53" s="79"/>
      <c r="C53" s="95"/>
      <c r="D53" s="95"/>
      <c r="E53" s="95"/>
      <c r="F53" s="85"/>
      <c r="G53" s="82"/>
      <c r="H53" s="95"/>
      <c r="I53" s="98"/>
      <c r="J53" s="85"/>
      <c r="K53" s="78"/>
      <c r="L53" s="43"/>
    </row>
    <row r="54" spans="2:12" x14ac:dyDescent="0.25">
      <c r="B54" s="79"/>
      <c r="C54" s="95"/>
      <c r="D54" s="95"/>
      <c r="E54" s="95"/>
      <c r="F54" s="85"/>
      <c r="G54" s="82"/>
      <c r="H54" s="267" t="s">
        <v>60</v>
      </c>
      <c r="I54" s="267"/>
      <c r="J54" s="85">
        <f>BR!F48</f>
        <v>0</v>
      </c>
      <c r="K54" s="78"/>
      <c r="L54" s="43"/>
    </row>
    <row r="55" spans="2:12" x14ac:dyDescent="0.25">
      <c r="B55" s="79"/>
      <c r="C55" s="95"/>
      <c r="D55" s="95"/>
      <c r="E55" s="95"/>
      <c r="F55" s="85"/>
      <c r="G55" s="82"/>
      <c r="H55" s="267" t="s">
        <v>61</v>
      </c>
      <c r="I55" s="267"/>
      <c r="J55" s="85">
        <f>BR!F49</f>
        <v>0</v>
      </c>
      <c r="K55" s="78"/>
      <c r="L55" s="43"/>
    </row>
    <row r="56" spans="2:12" x14ac:dyDescent="0.25">
      <c r="B56" s="79"/>
      <c r="C56" s="95"/>
      <c r="D56" s="95"/>
      <c r="E56" s="95"/>
      <c r="F56" s="85"/>
      <c r="G56" s="82"/>
      <c r="H56" s="95"/>
      <c r="I56" s="101"/>
      <c r="J56" s="85"/>
      <c r="K56" s="78"/>
      <c r="L56" s="43"/>
    </row>
    <row r="57" spans="2:12" x14ac:dyDescent="0.25">
      <c r="B57" s="79"/>
      <c r="C57" s="95"/>
      <c r="D57" s="95"/>
      <c r="E57" s="95"/>
      <c r="F57" s="85"/>
      <c r="G57" s="82"/>
      <c r="H57" s="268" t="s">
        <v>62</v>
      </c>
      <c r="I57" s="268"/>
      <c r="J57" s="86">
        <f>J38+J44+J52</f>
        <v>844337899.96000004</v>
      </c>
      <c r="K57" s="78"/>
      <c r="L57" s="43"/>
    </row>
    <row r="58" spans="2:12" x14ac:dyDescent="0.25">
      <c r="B58" s="79"/>
      <c r="C58" s="95"/>
      <c r="D58" s="95"/>
      <c r="E58" s="95"/>
      <c r="F58" s="85"/>
      <c r="G58" s="82"/>
      <c r="H58" s="95"/>
      <c r="I58" s="98"/>
      <c r="J58" s="85"/>
      <c r="K58" s="78"/>
      <c r="L58" s="43"/>
    </row>
    <row r="59" spans="2:12" x14ac:dyDescent="0.25">
      <c r="B59" s="259"/>
      <c r="C59" s="260"/>
      <c r="D59" s="260"/>
      <c r="E59" s="260"/>
      <c r="F59" s="261"/>
      <c r="G59" s="262"/>
      <c r="H59" s="269" t="s">
        <v>63</v>
      </c>
      <c r="I59" s="269"/>
      <c r="J59" s="263">
        <f>J57+J34</f>
        <v>1862167864.99</v>
      </c>
      <c r="K59" s="264"/>
      <c r="L59" s="52"/>
    </row>
    <row r="60" spans="2:12" x14ac:dyDescent="0.25">
      <c r="B60" s="43"/>
      <c r="C60" s="270" t="s">
        <v>64</v>
      </c>
      <c r="D60" s="270"/>
      <c r="E60" s="270"/>
      <c r="F60" s="270"/>
      <c r="G60" s="270"/>
      <c r="H60" s="270"/>
      <c r="I60" s="270"/>
      <c r="J60" s="270"/>
      <c r="K60" s="43"/>
      <c r="L60" s="43"/>
    </row>
    <row r="61" spans="2:12" x14ac:dyDescent="0.25">
      <c r="B61" s="43"/>
      <c r="C61" s="50"/>
      <c r="D61" s="43"/>
      <c r="E61" s="43"/>
      <c r="F61" s="43"/>
      <c r="G61" s="43"/>
      <c r="H61" s="53"/>
      <c r="I61" s="49"/>
      <c r="J61" s="43"/>
      <c r="K61" s="43"/>
      <c r="L61" s="43"/>
    </row>
    <row r="62" spans="2:12" x14ac:dyDescent="0.25">
      <c r="B62" s="43"/>
      <c r="C62" s="50"/>
      <c r="D62" s="43"/>
      <c r="E62" s="43"/>
      <c r="F62" s="43"/>
      <c r="G62" s="43"/>
      <c r="H62" s="53"/>
      <c r="I62" s="49"/>
      <c r="J62" s="43"/>
      <c r="K62" s="43"/>
      <c r="L62" s="43"/>
    </row>
    <row r="63" spans="2:12" x14ac:dyDescent="0.25">
      <c r="B63" s="43"/>
      <c r="C63" s="50"/>
      <c r="D63" s="43"/>
      <c r="E63" s="43"/>
      <c r="F63" s="43"/>
      <c r="G63" s="43"/>
      <c r="H63" s="53"/>
      <c r="I63" s="49"/>
      <c r="J63" s="43"/>
      <c r="K63" s="43"/>
      <c r="L63" s="43"/>
    </row>
    <row r="64" spans="2:12" x14ac:dyDescent="0.25">
      <c r="B64" s="43"/>
      <c r="C64" s="50"/>
      <c r="D64" s="43"/>
      <c r="E64" s="43"/>
      <c r="F64" s="63"/>
      <c r="G64" s="43"/>
      <c r="H64" s="53"/>
      <c r="I64" s="49"/>
      <c r="J64" s="43"/>
      <c r="K64" s="43"/>
      <c r="L64" s="43"/>
    </row>
    <row r="65" spans="2:12" x14ac:dyDescent="0.25">
      <c r="B65" s="43"/>
      <c r="C65" s="54"/>
      <c r="D65" s="271" t="s">
        <v>65</v>
      </c>
      <c r="E65" s="271"/>
      <c r="F65" s="64"/>
      <c r="G65" s="43"/>
      <c r="H65" s="271" t="s">
        <v>66</v>
      </c>
      <c r="I65" s="271"/>
      <c r="J65" s="45"/>
      <c r="K65" s="43"/>
      <c r="L65" s="43"/>
    </row>
    <row r="66" spans="2:12" ht="45" customHeight="1" x14ac:dyDescent="0.25">
      <c r="B66" s="43"/>
      <c r="C66" s="55"/>
      <c r="D66" s="265" t="s">
        <v>67</v>
      </c>
      <c r="E66" s="265"/>
      <c r="F66" s="62"/>
      <c r="G66" s="51"/>
      <c r="H66" s="265" t="s">
        <v>68</v>
      </c>
      <c r="I66" s="265"/>
      <c r="J66" s="45"/>
      <c r="K66" s="43"/>
      <c r="L66" s="43"/>
    </row>
    <row r="67" spans="2:12" x14ac:dyDescent="0.25">
      <c r="B67" s="266" t="s">
        <v>69</v>
      </c>
      <c r="C67" s="266"/>
      <c r="D67" s="266"/>
      <c r="E67" s="266"/>
      <c r="F67" s="266"/>
      <c r="G67" s="266"/>
      <c r="H67" s="266"/>
      <c r="I67" s="266"/>
      <c r="J67" s="266"/>
    </row>
    <row r="68" spans="2:12" x14ac:dyDescent="0.25">
      <c r="B68" s="266" t="s">
        <v>70</v>
      </c>
      <c r="C68" s="266"/>
      <c r="D68" s="266" t="s">
        <v>71</v>
      </c>
      <c r="E68" s="266"/>
      <c r="F68" s="266"/>
      <c r="G68" s="266"/>
      <c r="H68" s="266" t="s">
        <v>72</v>
      </c>
      <c r="I68" s="266"/>
      <c r="J68" s="266"/>
    </row>
    <row r="69" spans="2:12" x14ac:dyDescent="0.25">
      <c r="B69" s="265" t="s">
        <v>73</v>
      </c>
      <c r="C69" s="265"/>
      <c r="D69" s="265" t="s">
        <v>74</v>
      </c>
      <c r="E69" s="265"/>
      <c r="F69" s="265"/>
      <c r="G69" s="265"/>
      <c r="H69" s="265" t="s">
        <v>75</v>
      </c>
      <c r="I69" s="265"/>
      <c r="J69" s="265"/>
      <c r="K69" s="265"/>
    </row>
  </sheetData>
  <sheetProtection password="CBD2" sheet="1" formatColumns="0" formatRows="0" insertColumns="0" insertHyperlinks="0" deleteColumns="0" deleteRows="0" selectLockedCells="1" autoFilter="0" pivotTables="0"/>
  <mergeCells count="72">
    <mergeCell ref="B1:K1"/>
    <mergeCell ref="B2:J2"/>
    <mergeCell ref="B3:K3"/>
    <mergeCell ref="B4:J4"/>
    <mergeCell ref="C6:D6"/>
    <mergeCell ref="H6:I6"/>
    <mergeCell ref="C8:D8"/>
    <mergeCell ref="H8:I8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25:D25"/>
    <mergeCell ref="H25:I25"/>
    <mergeCell ref="C16:D16"/>
    <mergeCell ref="H16:I16"/>
    <mergeCell ref="C17:D17"/>
    <mergeCell ref="H17:I17"/>
    <mergeCell ref="C18:D18"/>
    <mergeCell ref="H18:I18"/>
    <mergeCell ref="H19:I19"/>
    <mergeCell ref="C20:D20"/>
    <mergeCell ref="H21:I21"/>
    <mergeCell ref="C23:D23"/>
    <mergeCell ref="H23:I23"/>
    <mergeCell ref="C32:D32"/>
    <mergeCell ref="H32:I32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47:I47"/>
    <mergeCell ref="C33:D33"/>
    <mergeCell ref="H34:I34"/>
    <mergeCell ref="C35:D35"/>
    <mergeCell ref="H36:I36"/>
    <mergeCell ref="C37:D37"/>
    <mergeCell ref="H38:I38"/>
    <mergeCell ref="H40:I40"/>
    <mergeCell ref="H41:I41"/>
    <mergeCell ref="H42:I42"/>
    <mergeCell ref="H44:I44"/>
    <mergeCell ref="H46:I46"/>
    <mergeCell ref="H55:I55"/>
    <mergeCell ref="H57:I57"/>
    <mergeCell ref="H59:I59"/>
    <mergeCell ref="C60:J60"/>
    <mergeCell ref="H65:I65"/>
    <mergeCell ref="D65:E65"/>
    <mergeCell ref="H48:I48"/>
    <mergeCell ref="H49:I49"/>
    <mergeCell ref="H50:I50"/>
    <mergeCell ref="H52:I52"/>
    <mergeCell ref="H54:I54"/>
    <mergeCell ref="H66:I66"/>
    <mergeCell ref="D66:E66"/>
    <mergeCell ref="B68:J68"/>
    <mergeCell ref="B69:K69"/>
    <mergeCell ref="B67:J67"/>
  </mergeCells>
  <pageMargins left="0.59055118110236227" right="0.39370078740157483" top="0.59055118110236227" bottom="0.59055118110236227" header="0.31496062992125978" footer="0.31496062992125978"/>
  <pageSetup scale="68" fitToHeight="10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1"/>
  <sheetViews>
    <sheetView showGridLines="0" workbookViewId="0">
      <pane ySplit="82" topLeftCell="A83" activePane="bottomLeft" state="frozen"/>
      <selection pane="bottomLeft" activeCell="A83" sqref="A83"/>
    </sheetView>
  </sheetViews>
  <sheetFormatPr baseColWidth="10" defaultColWidth="11.42578125" defaultRowHeight="10.5" customHeight="1" zeroHeight="1" outlineLevelRow="1" x14ac:dyDescent="0.25"/>
  <cols>
    <col min="1" max="1" width="11.85546875" style="240" customWidth="1"/>
    <col min="2" max="2" width="44.85546875" style="241" customWidth="1"/>
    <col min="3" max="3" width="16.28515625" style="241" customWidth="1"/>
    <col min="4" max="5" width="14.7109375" style="241" customWidth="1"/>
    <col min="6" max="6" width="16.28515625" style="241" customWidth="1"/>
    <col min="7" max="7" width="11.42578125" style="241"/>
    <col min="8" max="16383" width="11.42578125" style="38"/>
    <col min="16384" max="16384" width="3.140625" style="38" customWidth="1"/>
  </cols>
  <sheetData>
    <row r="1" spans="1:7" ht="11.1" customHeight="1" x14ac:dyDescent="0.25">
      <c r="A1" s="309" t="str">
        <f>'01.ESF'!B1</f>
        <v>Servicios de Salud de Sinaloa</v>
      </c>
      <c r="B1" s="309"/>
      <c r="C1" s="309"/>
      <c r="D1" s="309"/>
      <c r="E1" s="309"/>
      <c r="F1" s="309"/>
      <c r="G1" s="257"/>
    </row>
    <row r="2" spans="1:7" s="239" customFormat="1" ht="11.25" customHeight="1" x14ac:dyDescent="0.25">
      <c r="A2" s="313" t="s">
        <v>683</v>
      </c>
      <c r="B2" s="313"/>
      <c r="C2" s="313"/>
      <c r="D2" s="313"/>
      <c r="E2" s="313"/>
      <c r="F2" s="313"/>
    </row>
    <row r="3" spans="1:7" s="239" customFormat="1" ht="11.25" customHeight="1" x14ac:dyDescent="0.2">
      <c r="A3" s="274" t="s">
        <v>2</v>
      </c>
      <c r="B3" s="274"/>
      <c r="C3" s="274"/>
      <c r="D3" s="274"/>
      <c r="E3" s="274"/>
      <c r="F3" s="274"/>
      <c r="G3" s="258"/>
    </row>
    <row r="4" spans="1:7" ht="11.25" customHeight="1" x14ac:dyDescent="0.25">
      <c r="C4" s="242"/>
      <c r="D4" s="239"/>
      <c r="E4" s="243" t="s">
        <v>684</v>
      </c>
    </row>
    <row r="5" spans="1:7" ht="11.25" customHeight="1" x14ac:dyDescent="0.25">
      <c r="B5" s="239"/>
      <c r="C5" s="239"/>
      <c r="D5" s="239"/>
      <c r="E5" s="239"/>
    </row>
    <row r="6" spans="1:7" s="240" customFormat="1" ht="12.75" customHeight="1" x14ac:dyDescent="0.15">
      <c r="A6" s="221" t="s">
        <v>685</v>
      </c>
      <c r="B6" s="221" t="s">
        <v>686</v>
      </c>
      <c r="C6" s="221" t="s">
        <v>203</v>
      </c>
      <c r="D6" s="222" t="s">
        <v>297</v>
      </c>
      <c r="E6" s="222" t="s">
        <v>298</v>
      </c>
      <c r="F6" s="221" t="s">
        <v>206</v>
      </c>
    </row>
    <row r="7" spans="1:7" s="241" customFormat="1" ht="11.1" customHeight="1" x14ac:dyDescent="0.15">
      <c r="A7" s="244" t="s">
        <v>687</v>
      </c>
      <c r="B7" s="245"/>
      <c r="C7" s="246"/>
      <c r="D7" s="246"/>
      <c r="E7" s="246"/>
      <c r="F7" s="246"/>
    </row>
    <row r="8" spans="1:7" ht="11.1" customHeight="1" outlineLevel="1" x14ac:dyDescent="0.25">
      <c r="A8" s="247">
        <v>1110</v>
      </c>
      <c r="B8" s="248" t="s">
        <v>10</v>
      </c>
      <c r="C8" s="39">
        <f>SUM(BC!D8:D14)</f>
        <v>15820995.920000002</v>
      </c>
      <c r="D8" s="39">
        <f>SUM(BC!E8:E14)</f>
        <v>2239346650.3699999</v>
      </c>
      <c r="E8" s="39">
        <f>SUM(BC!F8:F14)</f>
        <v>2167972410.3400002</v>
      </c>
      <c r="F8" s="39">
        <f>SUM(BC!G8:G14)</f>
        <v>87195235.949999765</v>
      </c>
    </row>
    <row r="9" spans="1:7" ht="11.1" customHeight="1" outlineLevel="1" x14ac:dyDescent="0.25">
      <c r="A9" s="247">
        <v>1120</v>
      </c>
      <c r="B9" s="248" t="s">
        <v>12</v>
      </c>
      <c r="C9" s="39">
        <f>SUM(BC!D15:D21)</f>
        <v>280024380.73000002</v>
      </c>
      <c r="D9" s="39">
        <f>SUM(BC!E15:E21)</f>
        <v>717458711.25999999</v>
      </c>
      <c r="E9" s="39">
        <f>SUM(BC!F15:F21)</f>
        <v>741355162.91000009</v>
      </c>
      <c r="F9" s="39">
        <f>SUM(BC!G15:G21)</f>
        <v>256127929.08000004</v>
      </c>
    </row>
    <row r="10" spans="1:7" ht="11.1" customHeight="1" outlineLevel="1" x14ac:dyDescent="0.25">
      <c r="A10" s="247">
        <v>1130</v>
      </c>
      <c r="B10" s="248" t="s">
        <v>14</v>
      </c>
      <c r="C10" s="39">
        <f>SUM(BC!D22:D26)</f>
        <v>38608170.630000003</v>
      </c>
      <c r="D10" s="39">
        <f>SUM(BC!E22:E26)</f>
        <v>6185919.9800000004</v>
      </c>
      <c r="E10" s="39">
        <f>SUM(BC!F22:F26)</f>
        <v>2531894.15</v>
      </c>
      <c r="F10" s="39">
        <f>SUM(BC!G22:G26)</f>
        <v>42262196.460000001</v>
      </c>
    </row>
    <row r="11" spans="1:7" ht="11.1" customHeight="1" outlineLevel="1" x14ac:dyDescent="0.25">
      <c r="A11" s="247">
        <v>1140</v>
      </c>
      <c r="B11" s="248" t="s">
        <v>230</v>
      </c>
      <c r="C11" s="39">
        <f>SUM(BC!D27:D31)</f>
        <v>0</v>
      </c>
      <c r="D11" s="39">
        <f>SUM(BC!E27:E31)</f>
        <v>0</v>
      </c>
      <c r="E11" s="39">
        <f>SUM(BC!F27:F31)</f>
        <v>0</v>
      </c>
      <c r="F11" s="39">
        <f>SUM(BC!G27:G31)</f>
        <v>0</v>
      </c>
    </row>
    <row r="12" spans="1:7" ht="11.1" customHeight="1" outlineLevel="1" x14ac:dyDescent="0.25">
      <c r="A12" s="247">
        <v>1150</v>
      </c>
      <c r="B12" s="248" t="s">
        <v>18</v>
      </c>
      <c r="C12" s="39">
        <f>SUM(BC!D32:D32)</f>
        <v>111246735.79000001</v>
      </c>
      <c r="D12" s="39">
        <f>SUM(BC!E32:E32)</f>
        <v>0</v>
      </c>
      <c r="E12" s="39">
        <f>SUM(BC!F32:F32)</f>
        <v>0</v>
      </c>
      <c r="F12" s="39">
        <f>SUM(BC!G32:G32)</f>
        <v>111246735.79000001</v>
      </c>
    </row>
    <row r="13" spans="1:7" ht="11.1" customHeight="1" outlineLevel="1" x14ac:dyDescent="0.25">
      <c r="A13" s="247">
        <v>1160</v>
      </c>
      <c r="B13" s="248" t="s">
        <v>20</v>
      </c>
      <c r="C13" s="39">
        <f>SUM(BC!D33:D34)</f>
        <v>0</v>
      </c>
      <c r="D13" s="39">
        <f>SUM(BC!E33:E34)</f>
        <v>0</v>
      </c>
      <c r="E13" s="39">
        <f>SUM(BC!F33:F34)</f>
        <v>0</v>
      </c>
      <c r="F13" s="39">
        <f>SUM(BC!G33:G34)</f>
        <v>0</v>
      </c>
    </row>
    <row r="14" spans="1:7" ht="11.1" customHeight="1" outlineLevel="1" x14ac:dyDescent="0.25">
      <c r="A14" s="247">
        <v>1190</v>
      </c>
      <c r="B14" s="248" t="s">
        <v>239</v>
      </c>
      <c r="C14" s="39">
        <f>SUM(BC!D35:D37)</f>
        <v>0</v>
      </c>
      <c r="D14" s="39">
        <f>SUM(BC!E35:E37)</f>
        <v>0</v>
      </c>
      <c r="E14" s="39">
        <f>SUM(BC!F35:F37)</f>
        <v>0</v>
      </c>
      <c r="F14" s="39">
        <f>SUM(BC!G35:G37)</f>
        <v>0</v>
      </c>
    </row>
    <row r="15" spans="1:7" ht="11.1" customHeight="1" outlineLevel="1" x14ac:dyDescent="0.25">
      <c r="A15" s="247">
        <v>1210</v>
      </c>
      <c r="B15" s="248" t="s">
        <v>29</v>
      </c>
      <c r="C15" s="39">
        <f>SUM(BC!D38:D41)</f>
        <v>0</v>
      </c>
      <c r="D15" s="39">
        <f>SUM(BC!E38:E41)</f>
        <v>0</v>
      </c>
      <c r="E15" s="39">
        <f>SUM(BC!F38:F41)</f>
        <v>0</v>
      </c>
      <c r="F15" s="39">
        <f>SUM(BC!G38:G41)</f>
        <v>0</v>
      </c>
    </row>
    <row r="16" spans="1:7" ht="11.1" customHeight="1" outlineLevel="1" x14ac:dyDescent="0.25">
      <c r="A16" s="247">
        <v>1220</v>
      </c>
      <c r="B16" s="248" t="s">
        <v>31</v>
      </c>
      <c r="C16" s="39">
        <f>SUM(BC!D42:D46)</f>
        <v>0</v>
      </c>
      <c r="D16" s="39">
        <f>SUM(BC!E42:E46)</f>
        <v>0</v>
      </c>
      <c r="E16" s="39">
        <f>SUM(BC!F42:F46)</f>
        <v>0</v>
      </c>
      <c r="F16" s="39">
        <f>SUM(BC!G42:G46)</f>
        <v>0</v>
      </c>
    </row>
    <row r="17" spans="1:6" ht="11.1" customHeight="1" outlineLevel="1" x14ac:dyDescent="0.25">
      <c r="A17" s="247">
        <v>1230</v>
      </c>
      <c r="B17" s="248" t="s">
        <v>33</v>
      </c>
      <c r="C17" s="39">
        <f>SUM(BC!D47:D53)</f>
        <v>272773325.76999998</v>
      </c>
      <c r="D17" s="39">
        <f>SUM(BC!E47:E53)</f>
        <v>3347296.38</v>
      </c>
      <c r="E17" s="39">
        <f>SUM(BC!F47:F53)</f>
        <v>0</v>
      </c>
      <c r="F17" s="39">
        <f>SUM(BC!G47:G53)</f>
        <v>276120622.14999998</v>
      </c>
    </row>
    <row r="18" spans="1:6" ht="11.1" customHeight="1" outlineLevel="1" x14ac:dyDescent="0.25">
      <c r="A18" s="247">
        <v>1240</v>
      </c>
      <c r="B18" s="248" t="s">
        <v>35</v>
      </c>
      <c r="C18" s="39">
        <f>SUM(BC!D54:D61)</f>
        <v>1085633781.7</v>
      </c>
      <c r="D18" s="39">
        <f>SUM(BC!E54:E61)</f>
        <v>3530799.81</v>
      </c>
      <c r="E18" s="39">
        <f>SUM(BC!F54:F61)</f>
        <v>0</v>
      </c>
      <c r="F18" s="39">
        <f>SUM(BC!G54:G61)</f>
        <v>1089164581.51</v>
      </c>
    </row>
    <row r="19" spans="1:6" ht="11.1" customHeight="1" outlineLevel="1" x14ac:dyDescent="0.25">
      <c r="A19" s="247">
        <v>1250</v>
      </c>
      <c r="B19" s="248" t="s">
        <v>37</v>
      </c>
      <c r="C19" s="39">
        <f>SUM(BC!D62:D66)</f>
        <v>50564.05</v>
      </c>
      <c r="D19" s="39">
        <f>SUM(BC!E62:E66)</f>
        <v>0</v>
      </c>
      <c r="E19" s="39">
        <f>SUM(BC!F62:F66)</f>
        <v>0</v>
      </c>
      <c r="F19" s="39">
        <f>SUM(BC!G62:G66)</f>
        <v>50564.05</v>
      </c>
    </row>
    <row r="20" spans="1:6" ht="11.1" customHeight="1" outlineLevel="1" x14ac:dyDescent="0.25">
      <c r="A20" s="247">
        <v>1260</v>
      </c>
      <c r="B20" s="248" t="s">
        <v>39</v>
      </c>
      <c r="C20" s="39">
        <f>SUM(BC!D67:D71)</f>
        <v>0</v>
      </c>
      <c r="D20" s="39">
        <f>SUM(BC!E67:E71)</f>
        <v>0</v>
      </c>
      <c r="E20" s="39">
        <f>SUM(BC!F67:F71)</f>
        <v>0</v>
      </c>
      <c r="F20" s="39">
        <f>SUM(BC!G67:G71)</f>
        <v>0</v>
      </c>
    </row>
    <row r="21" spans="1:6" ht="11.1" customHeight="1" outlineLevel="1" x14ac:dyDescent="0.25">
      <c r="A21" s="247">
        <v>1270</v>
      </c>
      <c r="B21" s="248" t="s">
        <v>41</v>
      </c>
      <c r="C21" s="39">
        <f>SUM(BC!D72:D77)</f>
        <v>0</v>
      </c>
      <c r="D21" s="39">
        <f>SUM(BC!E72:E77)</f>
        <v>0</v>
      </c>
      <c r="E21" s="39">
        <f>SUM(BC!F72:F77)</f>
        <v>0</v>
      </c>
      <c r="F21" s="39">
        <f>SUM(BC!G72:G77)</f>
        <v>0</v>
      </c>
    </row>
    <row r="22" spans="1:6" ht="11.1" customHeight="1" outlineLevel="1" x14ac:dyDescent="0.25">
      <c r="A22" s="247">
        <v>1280</v>
      </c>
      <c r="B22" s="248" t="s">
        <v>42</v>
      </c>
      <c r="C22" s="39">
        <f>SUM(BC!D78:D82)</f>
        <v>0</v>
      </c>
      <c r="D22" s="39">
        <f>SUM(BC!E78:E82)</f>
        <v>0</v>
      </c>
      <c r="E22" s="39">
        <f>SUM(BC!F78:F82)</f>
        <v>0</v>
      </c>
      <c r="F22" s="39">
        <f>SUM(BC!G78:G82)</f>
        <v>0</v>
      </c>
    </row>
    <row r="23" spans="1:6" ht="11.1" customHeight="1" outlineLevel="1" x14ac:dyDescent="0.25">
      <c r="A23" s="247">
        <v>1290</v>
      </c>
      <c r="B23" s="248" t="s">
        <v>44</v>
      </c>
      <c r="C23" s="39">
        <f>SUM(BC!D83:D85)</f>
        <v>0</v>
      </c>
      <c r="D23" s="39">
        <f>SUM(BC!E83:E85)</f>
        <v>0</v>
      </c>
      <c r="E23" s="39">
        <f>SUM(BC!F83:F85)</f>
        <v>0</v>
      </c>
      <c r="F23" s="39">
        <f>SUM(BC!G83:G85)</f>
        <v>0</v>
      </c>
    </row>
    <row r="24" spans="1:6" ht="11.1" customHeight="1" x14ac:dyDescent="0.25">
      <c r="A24" s="249" t="s">
        <v>7</v>
      </c>
      <c r="B24" s="250"/>
      <c r="C24" s="40"/>
      <c r="D24" s="40"/>
      <c r="E24" s="40"/>
      <c r="F24" s="40"/>
    </row>
    <row r="25" spans="1:6" ht="11.1" customHeight="1" outlineLevel="1" x14ac:dyDescent="0.25">
      <c r="A25" s="251">
        <v>2110</v>
      </c>
      <c r="B25" s="248" t="s">
        <v>11</v>
      </c>
      <c r="C25" s="39">
        <f>SUM(BC!D86:D94)</f>
        <v>333636163.75</v>
      </c>
      <c r="D25" s="39">
        <f>SUM(BC!E86:E94)</f>
        <v>1210584661.46</v>
      </c>
      <c r="E25" s="39">
        <f>SUM(BC!F86:F94)</f>
        <v>1121847190.2</v>
      </c>
      <c r="F25" s="39">
        <f>SUM(BC!G86:G94)</f>
        <v>244898692.49000001</v>
      </c>
    </row>
    <row r="26" spans="1:6" ht="11.1" customHeight="1" outlineLevel="1" x14ac:dyDescent="0.25">
      <c r="A26" s="251">
        <v>2120</v>
      </c>
      <c r="B26" s="248" t="s">
        <v>13</v>
      </c>
      <c r="C26" s="39">
        <f>SUM(BC!D95:D97)</f>
        <v>0</v>
      </c>
      <c r="D26" s="39">
        <f>SUM(BC!E95:E97)</f>
        <v>0</v>
      </c>
      <c r="E26" s="39">
        <f>SUM(BC!F95:F97)</f>
        <v>0</v>
      </c>
      <c r="F26" s="39">
        <f>SUM(BC!G95:G97)</f>
        <v>0</v>
      </c>
    </row>
    <row r="27" spans="1:6" ht="11.1" customHeight="1" outlineLevel="1" x14ac:dyDescent="0.25">
      <c r="A27" s="251">
        <v>2130</v>
      </c>
      <c r="B27" s="248" t="s">
        <v>15</v>
      </c>
      <c r="C27" s="39">
        <f>SUM(BC!D98:D100)</f>
        <v>0</v>
      </c>
      <c r="D27" s="39">
        <f>SUM(BC!E98:E100)</f>
        <v>0</v>
      </c>
      <c r="E27" s="39">
        <f>SUM(BC!F98:F100)</f>
        <v>0</v>
      </c>
      <c r="F27" s="39">
        <f>SUM(BC!G98:G100)</f>
        <v>0</v>
      </c>
    </row>
    <row r="28" spans="1:6" ht="11.1" customHeight="1" outlineLevel="1" x14ac:dyDescent="0.25">
      <c r="A28" s="251">
        <v>2140</v>
      </c>
      <c r="B28" s="248" t="s">
        <v>17</v>
      </c>
      <c r="C28" s="39">
        <f>SUM(BC!D101:D102)</f>
        <v>0</v>
      </c>
      <c r="D28" s="39">
        <f>SUM(BC!E101:E102)</f>
        <v>0</v>
      </c>
      <c r="E28" s="39">
        <f>SUM(BC!F101:F102)</f>
        <v>0</v>
      </c>
      <c r="F28" s="39">
        <f>SUM(BC!G101:G102)</f>
        <v>0</v>
      </c>
    </row>
    <row r="29" spans="1:6" ht="11.1" customHeight="1" outlineLevel="1" x14ac:dyDescent="0.25">
      <c r="A29" s="251">
        <v>2150</v>
      </c>
      <c r="B29" s="248" t="s">
        <v>19</v>
      </c>
      <c r="C29" s="39">
        <f>SUM(BC!D103:D105)</f>
        <v>0</v>
      </c>
      <c r="D29" s="39">
        <f>SUM(BC!E103:E105)</f>
        <v>0</v>
      </c>
      <c r="E29" s="39">
        <f>SUM(BC!F103:F105)</f>
        <v>0</v>
      </c>
      <c r="F29" s="39">
        <f>SUM(BC!G103:G105)</f>
        <v>0</v>
      </c>
    </row>
    <row r="30" spans="1:6" ht="11.1" customHeight="1" outlineLevel="1" x14ac:dyDescent="0.25">
      <c r="A30" s="251">
        <v>2160</v>
      </c>
      <c r="B30" s="248" t="s">
        <v>291</v>
      </c>
      <c r="C30" s="39">
        <f>SUM(BC!D106:D111)</f>
        <v>0</v>
      </c>
      <c r="D30" s="39">
        <f>SUM(BC!E106:E111)</f>
        <v>0</v>
      </c>
      <c r="E30" s="39">
        <f>SUM(BC!F106:F111)</f>
        <v>0</v>
      </c>
      <c r="F30" s="39">
        <f>SUM(BC!G106:G111)</f>
        <v>0</v>
      </c>
    </row>
    <row r="31" spans="1:6" ht="11.1" customHeight="1" outlineLevel="1" x14ac:dyDescent="0.25">
      <c r="A31" s="251">
        <v>2170</v>
      </c>
      <c r="B31" s="248" t="s">
        <v>23</v>
      </c>
      <c r="C31" s="39">
        <f>SUM(BC!D112:D114)</f>
        <v>0</v>
      </c>
      <c r="D31" s="39">
        <f>SUM(BC!E112:E114)</f>
        <v>0</v>
      </c>
      <c r="E31" s="39">
        <f>SUM(BC!F112:F114)</f>
        <v>0</v>
      </c>
      <c r="F31" s="39">
        <f>SUM(BC!G112:G114)</f>
        <v>0</v>
      </c>
    </row>
    <row r="32" spans="1:6" ht="11.1" customHeight="1" outlineLevel="1" x14ac:dyDescent="0.25">
      <c r="A32" s="251">
        <v>2190</v>
      </c>
      <c r="B32" s="248" t="s">
        <v>24</v>
      </c>
      <c r="C32" s="39">
        <f>SUM(BC!D115:D117)</f>
        <v>0</v>
      </c>
      <c r="D32" s="39">
        <f>SUM(BC!E115:E117)</f>
        <v>0</v>
      </c>
      <c r="E32" s="39">
        <f>SUM(BC!F115:F117)</f>
        <v>0</v>
      </c>
      <c r="F32" s="39">
        <f>SUM(BC!G115:G117)</f>
        <v>0</v>
      </c>
    </row>
    <row r="33" spans="1:6" ht="11.1" customHeight="1" outlineLevel="1" x14ac:dyDescent="0.25">
      <c r="A33" s="251">
        <v>2210</v>
      </c>
      <c r="B33" s="248" t="s">
        <v>30</v>
      </c>
      <c r="C33" s="39">
        <f>SUM(BC!D118:D119)</f>
        <v>772931272.53999996</v>
      </c>
      <c r="D33" s="39">
        <f>SUM(BC!E118:E119)</f>
        <v>0</v>
      </c>
      <c r="E33" s="39">
        <f>SUM(BC!F118:F119)</f>
        <v>0</v>
      </c>
      <c r="F33" s="39">
        <f>SUM(BC!G118:G119)</f>
        <v>772931272.53999996</v>
      </c>
    </row>
    <row r="34" spans="1:6" ht="11.1" customHeight="1" outlineLevel="1" x14ac:dyDescent="0.25">
      <c r="A34" s="251">
        <v>2220</v>
      </c>
      <c r="B34" s="248" t="s">
        <v>32</v>
      </c>
      <c r="C34" s="39">
        <f>SUM(BC!D120:D122)</f>
        <v>0</v>
      </c>
      <c r="D34" s="39">
        <f>SUM(BC!E120:E122)</f>
        <v>0</v>
      </c>
      <c r="E34" s="39">
        <f>SUM(BC!F120:F122)</f>
        <v>0</v>
      </c>
      <c r="F34" s="39">
        <f>SUM(BC!G120:G122)</f>
        <v>0</v>
      </c>
    </row>
    <row r="35" spans="1:6" ht="11.1" customHeight="1" outlineLevel="1" x14ac:dyDescent="0.25">
      <c r="A35" s="251">
        <v>2230</v>
      </c>
      <c r="B35" s="248" t="s">
        <v>34</v>
      </c>
      <c r="C35" s="39">
        <f>SUM(BC!D123:D127)</f>
        <v>0</v>
      </c>
      <c r="D35" s="39">
        <f>SUM(BC!E123:E127)</f>
        <v>0</v>
      </c>
      <c r="E35" s="39">
        <f>SUM(BC!F123:F127)</f>
        <v>0</v>
      </c>
      <c r="F35" s="39">
        <f>SUM(BC!G123:G127)</f>
        <v>0</v>
      </c>
    </row>
    <row r="36" spans="1:6" ht="11.1" customHeight="1" outlineLevel="1" x14ac:dyDescent="0.25">
      <c r="A36" s="251">
        <v>2240</v>
      </c>
      <c r="B36" s="248" t="s">
        <v>36</v>
      </c>
      <c r="C36" s="39">
        <f>SUM(BC!D128:D130)</f>
        <v>0</v>
      </c>
      <c r="D36" s="39">
        <f>SUM(BC!E128:E130)</f>
        <v>0</v>
      </c>
      <c r="E36" s="39">
        <f>SUM(BC!F128:F130)</f>
        <v>0</v>
      </c>
      <c r="F36" s="39">
        <f>SUM(BC!G128:G130)</f>
        <v>0</v>
      </c>
    </row>
    <row r="37" spans="1:6" ht="11.1" customHeight="1" outlineLevel="1" x14ac:dyDescent="0.25">
      <c r="A37" s="251">
        <v>2250</v>
      </c>
      <c r="B37" s="248" t="s">
        <v>292</v>
      </c>
      <c r="C37" s="39">
        <f>SUM(BC!D131:D136)</f>
        <v>0</v>
      </c>
      <c r="D37" s="39">
        <f>SUM(BC!E131:E136)</f>
        <v>0</v>
      </c>
      <c r="E37" s="39">
        <f>SUM(BC!F131:F136)</f>
        <v>0</v>
      </c>
      <c r="F37" s="39">
        <f>SUM(BC!G131:G136)</f>
        <v>0</v>
      </c>
    </row>
    <row r="38" spans="1:6" ht="11.1" customHeight="1" outlineLevel="1" x14ac:dyDescent="0.25">
      <c r="A38" s="251">
        <v>2260</v>
      </c>
      <c r="B38" s="248" t="s">
        <v>293</v>
      </c>
      <c r="C38" s="39">
        <f>SUM(BC!D137:D140)</f>
        <v>0</v>
      </c>
      <c r="D38" s="39">
        <f>SUM(BC!E137:E140)</f>
        <v>0</v>
      </c>
      <c r="E38" s="39">
        <f>SUM(BC!F137:F140)</f>
        <v>0</v>
      </c>
      <c r="F38" s="39">
        <f>SUM(BC!G137:G140)</f>
        <v>0</v>
      </c>
    </row>
    <row r="39" spans="1:6" ht="11.1" customHeight="1" x14ac:dyDescent="0.25">
      <c r="A39" s="249" t="s">
        <v>688</v>
      </c>
      <c r="B39" s="252"/>
      <c r="C39" s="41"/>
      <c r="D39" s="41"/>
      <c r="E39" s="41"/>
      <c r="F39" s="41"/>
    </row>
    <row r="40" spans="1:6" ht="11.1" customHeight="1" outlineLevel="1" x14ac:dyDescent="0.25">
      <c r="A40" s="247">
        <v>3110</v>
      </c>
      <c r="B40" s="253" t="s">
        <v>50</v>
      </c>
      <c r="C40" s="39">
        <f>SUM(BC!D141:D141)</f>
        <v>893909617.08000004</v>
      </c>
      <c r="D40" s="39">
        <f>SUM(BC!E141:E141)</f>
        <v>0</v>
      </c>
      <c r="E40" s="39">
        <f>SUM(BC!F141:F141)</f>
        <v>0</v>
      </c>
      <c r="F40" s="39">
        <f>SUM(BC!G141:G141)</f>
        <v>893909617.08000004</v>
      </c>
    </row>
    <row r="41" spans="1:6" ht="11.1" customHeight="1" outlineLevel="1" x14ac:dyDescent="0.25">
      <c r="A41" s="247">
        <v>3120</v>
      </c>
      <c r="B41" s="253" t="s">
        <v>51</v>
      </c>
      <c r="C41" s="39">
        <f>SUM(BC!D142:D142)</f>
        <v>0</v>
      </c>
      <c r="D41" s="39">
        <f>SUM(BC!E142:E142)</f>
        <v>6778441.2800000003</v>
      </c>
      <c r="E41" s="39">
        <f>SUM(BC!F142:F142)</f>
        <v>8070168.2599999998</v>
      </c>
      <c r="F41" s="39">
        <f>SUM(BC!G142:G142)</f>
        <v>1291726.98</v>
      </c>
    </row>
    <row r="42" spans="1:6" ht="11.1" customHeight="1" outlineLevel="1" x14ac:dyDescent="0.25">
      <c r="A42" s="247">
        <v>3130</v>
      </c>
      <c r="B42" s="253" t="s">
        <v>141</v>
      </c>
      <c r="C42" s="39">
        <f>SUM(BC!D143:D143)</f>
        <v>0</v>
      </c>
      <c r="D42" s="39">
        <f>SUM(BC!E143:E143)</f>
        <v>0</v>
      </c>
      <c r="E42" s="39">
        <f>SUM(BC!F143:F143)</f>
        <v>0</v>
      </c>
      <c r="F42" s="39">
        <f>SUM(BC!G143:G143)</f>
        <v>0</v>
      </c>
    </row>
    <row r="43" spans="1:6" ht="11.1" customHeight="1" outlineLevel="1" x14ac:dyDescent="0.25">
      <c r="A43" s="247">
        <v>3210</v>
      </c>
      <c r="B43" s="253" t="s">
        <v>296</v>
      </c>
      <c r="C43" s="39">
        <f>SUM(BC!D144:D144)</f>
        <v>0</v>
      </c>
      <c r="D43" s="39">
        <f>SUM(BC!E144:E144)</f>
        <v>0</v>
      </c>
      <c r="E43" s="39">
        <f>SUM(BC!F144:F144)</f>
        <v>0</v>
      </c>
      <c r="F43" s="39">
        <f>SUM(BC!G144:G144)</f>
        <v>0</v>
      </c>
    </row>
    <row r="44" spans="1:6" ht="11.1" customHeight="1" outlineLevel="1" x14ac:dyDescent="0.25">
      <c r="A44" s="247">
        <v>3220</v>
      </c>
      <c r="B44" s="253" t="s">
        <v>55</v>
      </c>
      <c r="C44" s="39">
        <f>SUM(BC!D145:D145)</f>
        <v>-196319098.78</v>
      </c>
      <c r="D44" s="39">
        <f>SUM(BC!E145:E145)</f>
        <v>6204779.7999999998</v>
      </c>
      <c r="E44" s="39">
        <f>SUM(BC!F145:F145)</f>
        <v>4565033.3499999996</v>
      </c>
      <c r="F44" s="39">
        <f>SUM(BC!G145:G145)</f>
        <v>-197958845.22999999</v>
      </c>
    </row>
    <row r="45" spans="1:6" ht="11.1" customHeight="1" outlineLevel="1" x14ac:dyDescent="0.25">
      <c r="A45" s="247">
        <v>3230</v>
      </c>
      <c r="B45" s="253" t="s">
        <v>56</v>
      </c>
      <c r="C45" s="39">
        <f>SUM(BC!D146:D149)</f>
        <v>0</v>
      </c>
      <c r="D45" s="39">
        <f>SUM(BC!E146:E149)</f>
        <v>0</v>
      </c>
      <c r="E45" s="39">
        <f>SUM(BC!F146:F149)</f>
        <v>0</v>
      </c>
      <c r="F45" s="39">
        <f>SUM(BC!G146:G149)</f>
        <v>0</v>
      </c>
    </row>
    <row r="46" spans="1:6" ht="11.1" customHeight="1" outlineLevel="1" x14ac:dyDescent="0.25">
      <c r="A46" s="247">
        <v>3240</v>
      </c>
      <c r="B46" s="253" t="s">
        <v>57</v>
      </c>
      <c r="C46" s="39">
        <f>SUM(BC!D150:D152)</f>
        <v>0</v>
      </c>
      <c r="D46" s="39">
        <f>SUM(BC!E150:E152)</f>
        <v>0</v>
      </c>
      <c r="E46" s="39">
        <f>SUM(BC!F150:F152)</f>
        <v>0</v>
      </c>
      <c r="F46" s="39">
        <f>SUM(BC!G150:G152)</f>
        <v>0</v>
      </c>
    </row>
    <row r="47" spans="1:6" ht="11.1" customHeight="1" outlineLevel="1" x14ac:dyDescent="0.25">
      <c r="A47" s="247">
        <v>3250</v>
      </c>
      <c r="B47" s="253" t="s">
        <v>58</v>
      </c>
      <c r="C47" s="39">
        <f>SUM(BC!D153:D154)</f>
        <v>0</v>
      </c>
      <c r="D47" s="39">
        <f>SUM(BC!E153:E154)</f>
        <v>0</v>
      </c>
      <c r="E47" s="39">
        <f>SUM(BC!F153:F154)</f>
        <v>0</v>
      </c>
      <c r="F47" s="39">
        <f>SUM(BC!G153:G154)</f>
        <v>0</v>
      </c>
    </row>
    <row r="48" spans="1:6" ht="11.1" customHeight="1" outlineLevel="1" x14ac:dyDescent="0.25">
      <c r="A48" s="247">
        <v>3310</v>
      </c>
      <c r="B48" s="253" t="s">
        <v>60</v>
      </c>
      <c r="C48" s="39">
        <f>SUM(BC!D155:D155)</f>
        <v>0</v>
      </c>
      <c r="D48" s="39">
        <f>SUM(BC!E155:E155)</f>
        <v>0</v>
      </c>
      <c r="E48" s="39">
        <f>SUM(BC!F155:F155)</f>
        <v>0</v>
      </c>
      <c r="F48" s="39">
        <f>SUM(BC!G155:G155)</f>
        <v>0</v>
      </c>
    </row>
    <row r="49" spans="1:6" ht="11.1" customHeight="1" outlineLevel="1" x14ac:dyDescent="0.25">
      <c r="A49" s="247">
        <v>3320</v>
      </c>
      <c r="B49" s="253" t="s">
        <v>61</v>
      </c>
      <c r="C49" s="39">
        <f>SUM(BC!D156:D156)</f>
        <v>0</v>
      </c>
      <c r="D49" s="39">
        <f>SUM(BC!E156:E156)</f>
        <v>0</v>
      </c>
      <c r="E49" s="39">
        <f>SUM(BC!F156:F156)</f>
        <v>0</v>
      </c>
      <c r="F49" s="39">
        <f>SUM(BC!G156:G156)</f>
        <v>0</v>
      </c>
    </row>
    <row r="50" spans="1:6" ht="11.1" customHeight="1" x14ac:dyDescent="0.25">
      <c r="A50" s="249" t="s">
        <v>689</v>
      </c>
      <c r="B50" s="250"/>
      <c r="C50" s="40"/>
      <c r="D50" s="40"/>
      <c r="E50" s="40"/>
      <c r="F50" s="40"/>
    </row>
    <row r="51" spans="1:6" ht="11.1" customHeight="1" outlineLevel="1" x14ac:dyDescent="0.25">
      <c r="A51" s="247">
        <v>4110</v>
      </c>
      <c r="B51" s="253" t="s">
        <v>81</v>
      </c>
      <c r="C51" s="39">
        <f>SUM(BC!D157:D164)</f>
        <v>0</v>
      </c>
      <c r="D51" s="39">
        <f>SUM(BC!E157:E164)</f>
        <v>0</v>
      </c>
      <c r="E51" s="39">
        <f>SUM(BC!F157:F164)</f>
        <v>0</v>
      </c>
      <c r="F51" s="39">
        <f>SUM(BC!G157:G164)</f>
        <v>0</v>
      </c>
    </row>
    <row r="52" spans="1:6" ht="11.1" customHeight="1" outlineLevel="1" x14ac:dyDescent="0.25">
      <c r="A52" s="247">
        <v>4120</v>
      </c>
      <c r="B52" s="253" t="s">
        <v>152</v>
      </c>
      <c r="C52" s="39">
        <f>SUM(BC!D165:D169)</f>
        <v>0</v>
      </c>
      <c r="D52" s="39">
        <f>SUM(BC!E165:E169)</f>
        <v>0</v>
      </c>
      <c r="E52" s="39">
        <f>SUM(BC!F165:F169)</f>
        <v>0</v>
      </c>
      <c r="F52" s="39">
        <f>SUM(BC!G165:G169)</f>
        <v>0</v>
      </c>
    </row>
    <row r="53" spans="1:6" ht="11.1" customHeight="1" outlineLevel="1" x14ac:dyDescent="0.25">
      <c r="A53" s="247">
        <v>4130</v>
      </c>
      <c r="B53" s="253" t="s">
        <v>85</v>
      </c>
      <c r="C53" s="39">
        <f>SUM(BC!D170:D170)</f>
        <v>0</v>
      </c>
      <c r="D53" s="39">
        <f>SUM(BC!E170:E170)</f>
        <v>0</v>
      </c>
      <c r="E53" s="39">
        <f>SUM(BC!F170:F170)</f>
        <v>0</v>
      </c>
      <c r="F53" s="39">
        <f>SUM(BC!G170:G170)</f>
        <v>0</v>
      </c>
    </row>
    <row r="54" spans="1:6" ht="11.1" customHeight="1" outlineLevel="1" x14ac:dyDescent="0.25">
      <c r="A54" s="247">
        <v>4140</v>
      </c>
      <c r="B54" s="253" t="s">
        <v>87</v>
      </c>
      <c r="C54" s="39">
        <f>SUM(BC!D171:D175)</f>
        <v>0</v>
      </c>
      <c r="D54" s="39">
        <f>SUM(BC!E171:E175)</f>
        <v>0</v>
      </c>
      <c r="E54" s="39">
        <f>SUM(BC!F171:F175)</f>
        <v>0</v>
      </c>
      <c r="F54" s="39">
        <f>SUM(BC!G171:G175)</f>
        <v>0</v>
      </c>
    </row>
    <row r="55" spans="1:6" ht="11.1" customHeight="1" outlineLevel="1" x14ac:dyDescent="0.25">
      <c r="A55" s="247">
        <v>4150</v>
      </c>
      <c r="B55" s="253" t="s">
        <v>88</v>
      </c>
      <c r="C55" s="39">
        <f>SUM(BC!D176:D179)</f>
        <v>0</v>
      </c>
      <c r="D55" s="39">
        <f>SUM(BC!E176:E179)</f>
        <v>0</v>
      </c>
      <c r="E55" s="39">
        <f>SUM(BC!F176:F179)</f>
        <v>0</v>
      </c>
      <c r="F55" s="39">
        <f>SUM(BC!G176:G179)</f>
        <v>0</v>
      </c>
    </row>
    <row r="56" spans="1:6" ht="11.1" customHeight="1" outlineLevel="1" x14ac:dyDescent="0.25">
      <c r="A56" s="247">
        <v>4160</v>
      </c>
      <c r="B56" s="253" t="s">
        <v>90</v>
      </c>
      <c r="C56" s="39">
        <f>SUM(BC!D180:D188)</f>
        <v>0</v>
      </c>
      <c r="D56" s="39">
        <f>SUM(BC!E180:E188)</f>
        <v>0</v>
      </c>
      <c r="E56" s="39">
        <f>SUM(BC!F180:F188)</f>
        <v>0</v>
      </c>
      <c r="F56" s="39">
        <f>SUM(BC!G180:G188)</f>
        <v>0</v>
      </c>
    </row>
    <row r="57" spans="1:6" ht="11.1" customHeight="1" outlineLevel="1" x14ac:dyDescent="0.25">
      <c r="A57" s="247">
        <v>4170</v>
      </c>
      <c r="B57" s="253" t="s">
        <v>92</v>
      </c>
      <c r="C57" s="39">
        <f>SUM(BC!D189:D192)</f>
        <v>0</v>
      </c>
      <c r="D57" s="39">
        <f>SUM(BC!E189:E192)</f>
        <v>0</v>
      </c>
      <c r="E57" s="39">
        <f>SUM(BC!F189:F192)</f>
        <v>19882843.239999998</v>
      </c>
      <c r="F57" s="39">
        <f>SUM(BC!G189:G192)</f>
        <v>19882843.239999998</v>
      </c>
    </row>
    <row r="58" spans="1:6" ht="11.1" customHeight="1" outlineLevel="1" x14ac:dyDescent="0.25">
      <c r="A58" s="247">
        <v>4190</v>
      </c>
      <c r="B58" s="253" t="s">
        <v>94</v>
      </c>
      <c r="C58" s="39">
        <f>SUM(BC!D193:D194)</f>
        <v>0</v>
      </c>
      <c r="D58" s="39">
        <f>SUM(BC!E193:E194)</f>
        <v>0</v>
      </c>
      <c r="E58" s="39">
        <f>SUM(BC!F193:F194)</f>
        <v>0</v>
      </c>
      <c r="F58" s="39">
        <f>SUM(BC!G193:G194)</f>
        <v>0</v>
      </c>
    </row>
    <row r="59" spans="1:6" ht="11.1" customHeight="1" outlineLevel="1" x14ac:dyDescent="0.25">
      <c r="A59" s="247">
        <v>4210</v>
      </c>
      <c r="B59" s="253" t="s">
        <v>99</v>
      </c>
      <c r="C59" s="39">
        <f>SUM(BC!D195:D197)</f>
        <v>0</v>
      </c>
      <c r="D59" s="39">
        <f>SUM(BC!E195:E197)</f>
        <v>120254.53</v>
      </c>
      <c r="E59" s="39">
        <f>SUM(BC!F195:F197)</f>
        <v>130317359.63</v>
      </c>
      <c r="F59" s="39">
        <f>SUM(BC!G195:G197)</f>
        <v>130197105.09999999</v>
      </c>
    </row>
    <row r="60" spans="1:6" ht="11.1" customHeight="1" outlineLevel="1" x14ac:dyDescent="0.25">
      <c r="A60" s="247">
        <v>4220</v>
      </c>
      <c r="B60" s="253" t="s">
        <v>101</v>
      </c>
      <c r="C60" s="39">
        <f>SUM(BC!D198:D202)</f>
        <v>0</v>
      </c>
      <c r="D60" s="39">
        <f>SUM(BC!E198:E202)</f>
        <v>0</v>
      </c>
      <c r="E60" s="39">
        <f>SUM(BC!F198:F202)</f>
        <v>685251075.03999996</v>
      </c>
      <c r="F60" s="39">
        <f>SUM(BC!G198:G202)</f>
        <v>685251075.03999996</v>
      </c>
    </row>
    <row r="61" spans="1:6" ht="11.1" customHeight="1" outlineLevel="1" x14ac:dyDescent="0.25">
      <c r="A61" s="247">
        <v>4310</v>
      </c>
      <c r="B61" s="253" t="s">
        <v>294</v>
      </c>
      <c r="C61" s="39">
        <f>SUM(BC!D203:D204)</f>
        <v>0</v>
      </c>
      <c r="D61" s="39">
        <f>SUM(BC!E203:E204)</f>
        <v>139764</v>
      </c>
      <c r="E61" s="39">
        <f>SUM(BC!F203:F204)</f>
        <v>9205897.3800000008</v>
      </c>
      <c r="F61" s="39">
        <f>SUM(BC!G203:G204)</f>
        <v>9066133.3800000008</v>
      </c>
    </row>
    <row r="62" spans="1:6" ht="11.1" customHeight="1" outlineLevel="1" x14ac:dyDescent="0.25">
      <c r="A62" s="247">
        <v>4320</v>
      </c>
      <c r="B62" s="253" t="s">
        <v>107</v>
      </c>
      <c r="C62" s="39">
        <f>SUM(BC!D205:D209)</f>
        <v>0</v>
      </c>
      <c r="D62" s="39">
        <f>SUM(BC!E205:E209)</f>
        <v>0</v>
      </c>
      <c r="E62" s="39">
        <f>SUM(BC!F205:F209)</f>
        <v>0</v>
      </c>
      <c r="F62" s="39">
        <f>SUM(BC!G205:G209)</f>
        <v>0</v>
      </c>
    </row>
    <row r="63" spans="1:6" ht="11.1" customHeight="1" outlineLevel="1" x14ac:dyDescent="0.25">
      <c r="A63" s="247">
        <v>4330</v>
      </c>
      <c r="B63" s="253" t="s">
        <v>108</v>
      </c>
      <c r="C63" s="39">
        <f>SUM(BC!D210:D210)</f>
        <v>0</v>
      </c>
      <c r="D63" s="39">
        <f>SUM(BC!E210:E210)</f>
        <v>0</v>
      </c>
      <c r="E63" s="39">
        <f>SUM(BC!F210:F210)</f>
        <v>0</v>
      </c>
      <c r="F63" s="39">
        <f>SUM(BC!G210:G210)</f>
        <v>0</v>
      </c>
    </row>
    <row r="64" spans="1:6" ht="11.1" customHeight="1" outlineLevel="1" x14ac:dyDescent="0.25">
      <c r="A64" s="247">
        <v>4340</v>
      </c>
      <c r="B64" s="253" t="s">
        <v>110</v>
      </c>
      <c r="C64" s="39">
        <f>SUM(BC!D211:D211)</f>
        <v>0</v>
      </c>
      <c r="D64" s="39">
        <f>SUM(BC!E211:E211)</f>
        <v>0</v>
      </c>
      <c r="E64" s="39">
        <f>SUM(BC!F211:F211)</f>
        <v>0</v>
      </c>
      <c r="F64" s="39">
        <f>SUM(BC!G211:G211)</f>
        <v>0</v>
      </c>
    </row>
    <row r="65" spans="1:6" ht="11.1" customHeight="1" outlineLevel="1" x14ac:dyDescent="0.25">
      <c r="A65" s="247">
        <v>4390</v>
      </c>
      <c r="B65" s="253" t="s">
        <v>111</v>
      </c>
      <c r="C65" s="39">
        <f>SUM(BC!D212:D218)</f>
        <v>0</v>
      </c>
      <c r="D65" s="39">
        <f>SUM(BC!E212:E218)</f>
        <v>0</v>
      </c>
      <c r="E65" s="39">
        <f>SUM(BC!F212:F218)</f>
        <v>25471.84</v>
      </c>
      <c r="F65" s="39">
        <f>SUM(BC!G212:G218)</f>
        <v>25471.84</v>
      </c>
    </row>
    <row r="66" spans="1:6" ht="11.1" customHeight="1" x14ac:dyDescent="0.25">
      <c r="A66" s="249" t="s">
        <v>690</v>
      </c>
      <c r="B66" s="250"/>
      <c r="C66" s="40"/>
      <c r="D66" s="40"/>
      <c r="E66" s="40"/>
      <c r="F66" s="40"/>
    </row>
    <row r="67" spans="1:6" ht="11.1" customHeight="1" outlineLevel="1" x14ac:dyDescent="0.25">
      <c r="A67" s="247">
        <v>5110</v>
      </c>
      <c r="B67" s="253" t="s">
        <v>161</v>
      </c>
      <c r="C67" s="39">
        <f>SUM(BC!D219:D224)</f>
        <v>0</v>
      </c>
      <c r="D67" s="39">
        <f>SUM(BC!E219:E224)</f>
        <v>619727427.08000004</v>
      </c>
      <c r="E67" s="39">
        <f>SUM(BC!F219:F224)</f>
        <v>0</v>
      </c>
      <c r="F67" s="39">
        <f>SUM(BC!G219:G224)</f>
        <v>619727427.08000004</v>
      </c>
    </row>
    <row r="68" spans="1:6" ht="11.1" customHeight="1" outlineLevel="1" x14ac:dyDescent="0.25">
      <c r="A68" s="247">
        <v>5120</v>
      </c>
      <c r="B68" s="253" t="s">
        <v>84</v>
      </c>
      <c r="C68" s="39">
        <f>SUM(BC!D225:D233)</f>
        <v>0</v>
      </c>
      <c r="D68" s="39">
        <f>SUM(BC!E225:E233)</f>
        <v>15324267.65</v>
      </c>
      <c r="E68" s="39">
        <f>SUM(BC!F225:F233)</f>
        <v>0</v>
      </c>
      <c r="F68" s="39">
        <f>SUM(BC!G225:G233)</f>
        <v>15324267.65</v>
      </c>
    </row>
    <row r="69" spans="1:6" ht="11.1" customHeight="1" outlineLevel="1" x14ac:dyDescent="0.25">
      <c r="A69" s="247">
        <v>5130</v>
      </c>
      <c r="B69" s="253" t="s">
        <v>86</v>
      </c>
      <c r="C69" s="39">
        <f>SUM(BC!D234:D242)</f>
        <v>0</v>
      </c>
      <c r="D69" s="39">
        <f>SUM(BC!E234:E242)</f>
        <v>59602986.220000006</v>
      </c>
      <c r="E69" s="39">
        <f>SUM(BC!F234:F242)</f>
        <v>1132.1600000000001</v>
      </c>
      <c r="F69" s="39">
        <f>SUM(BC!G234:G242)</f>
        <v>59601854.06000001</v>
      </c>
    </row>
    <row r="70" spans="1:6" ht="11.1" customHeight="1" outlineLevel="1" x14ac:dyDescent="0.25">
      <c r="A70" s="247">
        <v>5210</v>
      </c>
      <c r="B70" s="253" t="s">
        <v>91</v>
      </c>
      <c r="C70" s="39">
        <f>SUM(BC!D243:D244)</f>
        <v>0</v>
      </c>
      <c r="D70" s="39">
        <f>SUM(BC!E243:E244)</f>
        <v>0</v>
      </c>
      <c r="E70" s="39">
        <f>SUM(BC!F243:F244)</f>
        <v>0</v>
      </c>
      <c r="F70" s="39">
        <f>SUM(BC!G243:G244)</f>
        <v>0</v>
      </c>
    </row>
    <row r="71" spans="1:6" ht="11.1" customHeight="1" outlineLevel="1" x14ac:dyDescent="0.25">
      <c r="A71" s="247">
        <v>5220</v>
      </c>
      <c r="B71" s="253" t="s">
        <v>93</v>
      </c>
      <c r="C71" s="39">
        <f>SUM(BC!D245:D246)</f>
        <v>0</v>
      </c>
      <c r="D71" s="39">
        <f>SUM(BC!E245:E246)</f>
        <v>0</v>
      </c>
      <c r="E71" s="39">
        <f>SUM(BC!F245:F246)</f>
        <v>0</v>
      </c>
      <c r="F71" s="39">
        <f>SUM(BC!G245:G246)</f>
        <v>0</v>
      </c>
    </row>
    <row r="72" spans="1:6" ht="11.1" customHeight="1" outlineLevel="1" x14ac:dyDescent="0.25">
      <c r="A72" s="247">
        <v>5230</v>
      </c>
      <c r="B72" s="253" t="s">
        <v>95</v>
      </c>
      <c r="C72" s="39">
        <f>SUM(BC!D247:D248)</f>
        <v>0</v>
      </c>
      <c r="D72" s="39">
        <f>SUM(BC!E247:E248)</f>
        <v>0</v>
      </c>
      <c r="E72" s="39">
        <f>SUM(BC!F247:F248)</f>
        <v>0</v>
      </c>
      <c r="F72" s="39">
        <f>SUM(BC!G247:G248)</f>
        <v>0</v>
      </c>
    </row>
    <row r="73" spans="1:6" ht="11.1" customHeight="1" outlineLevel="1" x14ac:dyDescent="0.25">
      <c r="A73" s="247">
        <v>5240</v>
      </c>
      <c r="B73" s="253" t="s">
        <v>96</v>
      </c>
      <c r="C73" s="39">
        <f>SUM(BC!D249:D252)</f>
        <v>0</v>
      </c>
      <c r="D73" s="39">
        <f>SUM(BC!E249:E252)</f>
        <v>2671547</v>
      </c>
      <c r="E73" s="39">
        <f>SUM(BC!F249:F252)</f>
        <v>0</v>
      </c>
      <c r="F73" s="39">
        <f>SUM(BC!G249:G252)</f>
        <v>2671547</v>
      </c>
    </row>
    <row r="74" spans="1:6" ht="11.1" customHeight="1" outlineLevel="1" x14ac:dyDescent="0.25">
      <c r="A74" s="247">
        <v>5250</v>
      </c>
      <c r="B74" s="253" t="s">
        <v>98</v>
      </c>
      <c r="C74" s="39">
        <f>SUM(BC!D253:D255)</f>
        <v>0</v>
      </c>
      <c r="D74" s="39">
        <f>SUM(BC!E253:E255)</f>
        <v>0</v>
      </c>
      <c r="E74" s="39">
        <f>SUM(BC!F253:F255)</f>
        <v>0</v>
      </c>
      <c r="F74" s="39">
        <f>SUM(BC!G253:G255)</f>
        <v>0</v>
      </c>
    </row>
    <row r="75" spans="1:6" ht="11.1" customHeight="1" outlineLevel="1" x14ac:dyDescent="0.25">
      <c r="A75" s="247">
        <v>5260</v>
      </c>
      <c r="B75" s="253" t="s">
        <v>100</v>
      </c>
      <c r="C75" s="39">
        <f>SUM(BC!D256:D257)</f>
        <v>0</v>
      </c>
      <c r="D75" s="39">
        <f>SUM(BC!E256:E257)</f>
        <v>0</v>
      </c>
      <c r="E75" s="39">
        <f>SUM(BC!F256:F257)</f>
        <v>0</v>
      </c>
      <c r="F75" s="39">
        <f>SUM(BC!G256:G257)</f>
        <v>0</v>
      </c>
    </row>
    <row r="76" spans="1:6" ht="11.1" customHeight="1" outlineLevel="1" x14ac:dyDescent="0.25">
      <c r="A76" s="247">
        <v>5270</v>
      </c>
      <c r="B76" s="253" t="s">
        <v>102</v>
      </c>
      <c r="C76" s="39">
        <f>SUM(BC!D258:D258)</f>
        <v>0</v>
      </c>
      <c r="D76" s="39">
        <f>SUM(BC!E258:E258)</f>
        <v>0</v>
      </c>
      <c r="E76" s="39">
        <f>SUM(BC!F258:F258)</f>
        <v>0</v>
      </c>
      <c r="F76" s="39">
        <f>SUM(BC!G258:G258)</f>
        <v>0</v>
      </c>
    </row>
    <row r="77" spans="1:6" ht="11.1" customHeight="1" outlineLevel="1" x14ac:dyDescent="0.25">
      <c r="A77" s="247">
        <v>5280</v>
      </c>
      <c r="B77" s="253" t="s">
        <v>103</v>
      </c>
      <c r="C77" s="39">
        <f>SUM(BC!D259:D263)</f>
        <v>0</v>
      </c>
      <c r="D77" s="39">
        <f>SUM(BC!E259:E263)</f>
        <v>0</v>
      </c>
      <c r="E77" s="39">
        <f>SUM(BC!F259:F263)</f>
        <v>0</v>
      </c>
      <c r="F77" s="39">
        <f>SUM(BC!G259:G263)</f>
        <v>0</v>
      </c>
    </row>
    <row r="78" spans="1:6" ht="11.1" customHeight="1" outlineLevel="1" x14ac:dyDescent="0.25">
      <c r="A78" s="247">
        <v>5290</v>
      </c>
      <c r="B78" s="253" t="s">
        <v>105</v>
      </c>
      <c r="C78" s="39">
        <f>SUM(BC!D264:D265)</f>
        <v>0</v>
      </c>
      <c r="D78" s="39">
        <f>SUM(BC!E264:E265)</f>
        <v>0</v>
      </c>
      <c r="E78" s="39">
        <f>SUM(BC!F264:F265)</f>
        <v>0</v>
      </c>
      <c r="F78" s="39">
        <f>SUM(BC!G264:G265)</f>
        <v>0</v>
      </c>
    </row>
    <row r="79" spans="1:6" ht="11.1" customHeight="1" outlineLevel="1" x14ac:dyDescent="0.25">
      <c r="A79" s="247">
        <v>5310</v>
      </c>
      <c r="B79" s="253" t="s">
        <v>109</v>
      </c>
      <c r="C79" s="39">
        <f>SUM(BC!D266:D267)</f>
        <v>0</v>
      </c>
      <c r="D79" s="39">
        <f>SUM(BC!E266:E267)</f>
        <v>0</v>
      </c>
      <c r="E79" s="39">
        <f>SUM(BC!F266:F267)</f>
        <v>0</v>
      </c>
      <c r="F79" s="39">
        <f>SUM(BC!G266:G267)</f>
        <v>0</v>
      </c>
    </row>
    <row r="80" spans="1:6" ht="11.1" customHeight="1" outlineLevel="1" x14ac:dyDescent="0.25">
      <c r="A80" s="247">
        <v>5320</v>
      </c>
      <c r="B80" s="253" t="s">
        <v>50</v>
      </c>
      <c r="C80" s="39">
        <f>SUM(BC!D268:D269)</f>
        <v>0</v>
      </c>
      <c r="D80" s="39">
        <f>SUM(BC!E268:E269)</f>
        <v>0</v>
      </c>
      <c r="E80" s="39">
        <f>SUM(BC!F268:F269)</f>
        <v>0</v>
      </c>
      <c r="F80" s="39">
        <f>SUM(BC!G268:G269)</f>
        <v>0</v>
      </c>
    </row>
    <row r="81" spans="1:6" ht="11.1" customHeight="1" outlineLevel="1" x14ac:dyDescent="0.25">
      <c r="A81" s="247">
        <v>5330</v>
      </c>
      <c r="B81" s="253" t="s">
        <v>112</v>
      </c>
      <c r="C81" s="39">
        <f>SUM(BC!D270:D271)</f>
        <v>0</v>
      </c>
      <c r="D81" s="39">
        <f>SUM(BC!E270:E271)</f>
        <v>0</v>
      </c>
      <c r="E81" s="39">
        <f>SUM(BC!F270:F271)</f>
        <v>0</v>
      </c>
      <c r="F81" s="39">
        <f>SUM(BC!G270:G271)</f>
        <v>0</v>
      </c>
    </row>
    <row r="82" spans="1:6" ht="11.1" customHeight="1" outlineLevel="1" x14ac:dyDescent="0.25">
      <c r="A82" s="247">
        <v>5410</v>
      </c>
      <c r="B82" s="253" t="s">
        <v>115</v>
      </c>
      <c r="C82" s="39">
        <f>SUM(BC!D272:D273)</f>
        <v>0</v>
      </c>
      <c r="D82" s="39">
        <f>SUM(BC!E272:E273)</f>
        <v>0</v>
      </c>
      <c r="E82" s="39">
        <f>SUM(BC!F272:F273)</f>
        <v>0</v>
      </c>
      <c r="F82" s="39">
        <f>SUM(BC!G272:G273)</f>
        <v>0</v>
      </c>
    </row>
    <row r="83" spans="1:6" ht="11.1" customHeight="1" outlineLevel="1" x14ac:dyDescent="0.25">
      <c r="A83" s="247">
        <v>5420</v>
      </c>
      <c r="B83" s="253" t="s">
        <v>116</v>
      </c>
      <c r="C83" s="39">
        <f>SUM(BC!D274:D275)</f>
        <v>0</v>
      </c>
      <c r="D83" s="39">
        <f>SUM(BC!E274:E275)</f>
        <v>0</v>
      </c>
      <c r="E83" s="39">
        <f>SUM(BC!F274:F275)</f>
        <v>0</v>
      </c>
      <c r="F83" s="39">
        <f>SUM(BC!G274:G275)</f>
        <v>0</v>
      </c>
    </row>
    <row r="84" spans="1:6" ht="11.1" customHeight="1" outlineLevel="1" x14ac:dyDescent="0.25">
      <c r="A84" s="247">
        <v>5430</v>
      </c>
      <c r="B84" s="253" t="s">
        <v>117</v>
      </c>
      <c r="C84" s="39">
        <f>SUM(BC!D276:D277)</f>
        <v>0</v>
      </c>
      <c r="D84" s="39">
        <f>SUM(BC!E276:E277)</f>
        <v>0</v>
      </c>
      <c r="E84" s="39">
        <f>SUM(BC!F276:F277)</f>
        <v>0</v>
      </c>
      <c r="F84" s="39">
        <f>SUM(BC!G276:G277)</f>
        <v>0</v>
      </c>
    </row>
    <row r="85" spans="1:6" ht="11.1" customHeight="1" outlineLevel="1" x14ac:dyDescent="0.25">
      <c r="A85" s="247">
        <v>5440</v>
      </c>
      <c r="B85" s="253" t="s">
        <v>118</v>
      </c>
      <c r="C85" s="39">
        <f>SUM(BC!D278:D278)</f>
        <v>0</v>
      </c>
      <c r="D85" s="39">
        <f>SUM(BC!E278:E278)</f>
        <v>0</v>
      </c>
      <c r="E85" s="39">
        <f>SUM(BC!F278:F278)</f>
        <v>0</v>
      </c>
      <c r="F85" s="39">
        <f>SUM(BC!G278:G278)</f>
        <v>0</v>
      </c>
    </row>
    <row r="86" spans="1:6" ht="11.1" customHeight="1" outlineLevel="1" x14ac:dyDescent="0.25">
      <c r="A86" s="247">
        <v>5450</v>
      </c>
      <c r="B86" s="253" t="s">
        <v>119</v>
      </c>
      <c r="C86" s="39">
        <f>SUM(BC!D279:D280)</f>
        <v>0</v>
      </c>
      <c r="D86" s="39">
        <f>SUM(BC!E279:E280)</f>
        <v>0</v>
      </c>
      <c r="E86" s="39">
        <f>SUM(BC!F279:F280)</f>
        <v>0</v>
      </c>
      <c r="F86" s="39">
        <f>SUM(BC!G279:G280)</f>
        <v>0</v>
      </c>
    </row>
    <row r="87" spans="1:6" ht="11.1" customHeight="1" outlineLevel="1" x14ac:dyDescent="0.25">
      <c r="A87" s="247">
        <v>5510</v>
      </c>
      <c r="B87" s="253" t="s">
        <v>121</v>
      </c>
      <c r="C87" s="39">
        <f>SUM(BC!D281:D287)</f>
        <v>0</v>
      </c>
      <c r="D87" s="39">
        <f>SUM(BC!E281:E287)</f>
        <v>0</v>
      </c>
      <c r="E87" s="39">
        <f>SUM(BC!F281:F287)</f>
        <v>0</v>
      </c>
      <c r="F87" s="39">
        <f>SUM(BC!G281:G287)</f>
        <v>0</v>
      </c>
    </row>
    <row r="88" spans="1:6" ht="11.1" customHeight="1" outlineLevel="1" x14ac:dyDescent="0.25">
      <c r="A88" s="247">
        <v>5520</v>
      </c>
      <c r="B88" s="253" t="s">
        <v>122</v>
      </c>
      <c r="C88" s="39">
        <f>SUM(BC!D288:D289)</f>
        <v>0</v>
      </c>
      <c r="D88" s="39">
        <f>SUM(BC!E288:E289)</f>
        <v>0</v>
      </c>
      <c r="E88" s="39">
        <f>SUM(BC!F288:F289)</f>
        <v>0</v>
      </c>
      <c r="F88" s="39">
        <f>SUM(BC!G288:G289)</f>
        <v>0</v>
      </c>
    </row>
    <row r="89" spans="1:6" ht="11.1" customHeight="1" outlineLevel="1" x14ac:dyDescent="0.25">
      <c r="A89" s="247">
        <v>5530</v>
      </c>
      <c r="B89" s="253" t="s">
        <v>123</v>
      </c>
      <c r="C89" s="39">
        <f>SUM(BC!D290:D294)</f>
        <v>0</v>
      </c>
      <c r="D89" s="39">
        <f>SUM(BC!E290:E294)</f>
        <v>0</v>
      </c>
      <c r="E89" s="39">
        <f>SUM(BC!F290:F294)</f>
        <v>0</v>
      </c>
      <c r="F89" s="39">
        <f>SUM(BC!G290:G294)</f>
        <v>0</v>
      </c>
    </row>
    <row r="90" spans="1:6" ht="11.1" customHeight="1" outlineLevel="1" x14ac:dyDescent="0.25">
      <c r="A90" s="247">
        <v>5540</v>
      </c>
      <c r="B90" s="253" t="s">
        <v>295</v>
      </c>
      <c r="C90" s="39">
        <f>SUM(BC!D295:D295)</f>
        <v>0</v>
      </c>
      <c r="D90" s="39">
        <f>SUM(BC!E295:E295)</f>
        <v>0</v>
      </c>
      <c r="E90" s="39">
        <f>SUM(BC!F295:F295)</f>
        <v>0</v>
      </c>
      <c r="F90" s="39">
        <f>SUM(BC!G295:G295)</f>
        <v>0</v>
      </c>
    </row>
    <row r="91" spans="1:6" ht="11.1" customHeight="1" outlineLevel="1" x14ac:dyDescent="0.25">
      <c r="A91" s="247">
        <v>5550</v>
      </c>
      <c r="B91" s="253" t="s">
        <v>125</v>
      </c>
      <c r="C91" s="39">
        <f>SUM(BC!D296:D296)</f>
        <v>0</v>
      </c>
      <c r="D91" s="39">
        <f>SUM(BC!E296:E296)</f>
        <v>0</v>
      </c>
      <c r="E91" s="39">
        <f>SUM(BC!F296:F296)</f>
        <v>0</v>
      </c>
      <c r="F91" s="39">
        <f>SUM(BC!G296:G296)</f>
        <v>0</v>
      </c>
    </row>
    <row r="92" spans="1:6" ht="11.1" customHeight="1" outlineLevel="1" x14ac:dyDescent="0.25">
      <c r="A92" s="247">
        <v>5590</v>
      </c>
      <c r="B92" s="253" t="s">
        <v>126</v>
      </c>
      <c r="C92" s="39">
        <f>SUM(BC!D297:D304)</f>
        <v>0</v>
      </c>
      <c r="D92" s="39">
        <f>SUM(BC!E297:E304)</f>
        <v>2131.6799999999998</v>
      </c>
      <c r="E92" s="39">
        <f>SUM(BC!F297:F304)</f>
        <v>0</v>
      </c>
      <c r="F92" s="39">
        <f>SUM(BC!G297:G304)</f>
        <v>2131.6799999999998</v>
      </c>
    </row>
    <row r="93" spans="1:6" ht="11.1" customHeight="1" x14ac:dyDescent="0.25">
      <c r="A93" s="311" t="s">
        <v>691</v>
      </c>
      <c r="B93" s="312"/>
      <c r="C93" s="254">
        <f>SUM(C7:C92)</f>
        <v>3608315909.1799998</v>
      </c>
      <c r="D93" s="254">
        <f>SUM(D7:D92)</f>
        <v>4891025638.500001</v>
      </c>
      <c r="E93" s="254">
        <f>SUM(E7:E92)</f>
        <v>4891025638.500001</v>
      </c>
      <c r="F93" s="254">
        <f>SUM(F7:F92)</f>
        <v>5118990184.9200001</v>
      </c>
    </row>
    <row r="94" spans="1:6" ht="11.1" customHeight="1" x14ac:dyDescent="0.25"/>
    <row r="95" spans="1:6" ht="11.1" customHeight="1" x14ac:dyDescent="0.25">
      <c r="B95" s="255" t="s">
        <v>692</v>
      </c>
      <c r="C95" s="256">
        <f>SUM(C8:C23)-SUM(C25:C65)+SUM(C67:C92)</f>
        <v>0</v>
      </c>
      <c r="D95" s="256"/>
      <c r="E95" s="256"/>
      <c r="F95" s="256">
        <f>SUM(F8:F23)-SUM(F25:F65)+SUM(F67:F92)</f>
        <v>0</v>
      </c>
    </row>
    <row r="96" spans="1:6" ht="11.1" customHeight="1" x14ac:dyDescent="0.25"/>
    <row r="97" s="241" customFormat="1" ht="11.1" customHeight="1" x14ac:dyDescent="0.15"/>
    <row r="98" s="241" customFormat="1" ht="11.1" customHeight="1" x14ac:dyDescent="0.15"/>
    <row r="99" s="241" customFormat="1" ht="11.1" customHeight="1" x14ac:dyDescent="0.15"/>
    <row r="100" s="241" customFormat="1" ht="11.1" customHeight="1" x14ac:dyDescent="0.15"/>
    <row r="101" s="241" customFormat="1" ht="11.1" customHeight="1" x14ac:dyDescent="0.15"/>
    <row r="102" s="241" customFormat="1" ht="11.1" customHeight="1" x14ac:dyDescent="0.15"/>
    <row r="103" s="241" customFormat="1" ht="11.1" customHeight="1" x14ac:dyDescent="0.15"/>
    <row r="104" s="241" customFormat="1" ht="11.1" customHeight="1" x14ac:dyDescent="0.15"/>
    <row r="105" s="241" customFormat="1" ht="11.1" customHeight="1" x14ac:dyDescent="0.15"/>
    <row r="106" s="241" customFormat="1" ht="11.1" customHeight="1" x14ac:dyDescent="0.15"/>
    <row r="107" s="241" customFormat="1" ht="11.1" customHeight="1" x14ac:dyDescent="0.15"/>
    <row r="108" s="241" customFormat="1" ht="11.1" customHeight="1" x14ac:dyDescent="0.15"/>
    <row r="109" s="241" customFormat="1" ht="11.1" customHeight="1" x14ac:dyDescent="0.15"/>
    <row r="110" s="241" customFormat="1" ht="11.1" customHeight="1" x14ac:dyDescent="0.15"/>
    <row r="111" s="241" customFormat="1" ht="11.1" customHeight="1" x14ac:dyDescent="0.15"/>
    <row r="112" s="241" customFormat="1" ht="11.1" customHeight="1" x14ac:dyDescent="0.15"/>
    <row r="113" s="241" customFormat="1" ht="11.1" customHeight="1" x14ac:dyDescent="0.15"/>
    <row r="114" s="241" customFormat="1" ht="11.1" customHeight="1" x14ac:dyDescent="0.15"/>
    <row r="115" s="241" customFormat="1" ht="11.1" customHeight="1" x14ac:dyDescent="0.15"/>
    <row r="116" s="241" customFormat="1" ht="11.1" customHeight="1" x14ac:dyDescent="0.15"/>
    <row r="117" s="241" customFormat="1" ht="11.1" customHeight="1" x14ac:dyDescent="0.15"/>
    <row r="118" s="241" customFormat="1" ht="11.1" customHeight="1" x14ac:dyDescent="0.15"/>
    <row r="119" s="241" customFormat="1" ht="11.1" customHeight="1" x14ac:dyDescent="0.15"/>
    <row r="120" s="241" customFormat="1" ht="11.1" customHeight="1" x14ac:dyDescent="0.15"/>
    <row r="121" s="241" customFormat="1" ht="11.1" customHeight="1" x14ac:dyDescent="0.15"/>
    <row r="122" s="241" customFormat="1" ht="11.1" customHeight="1" x14ac:dyDescent="0.15"/>
    <row r="123" s="241" customFormat="1" ht="11.1" customHeight="1" x14ac:dyDescent="0.15"/>
    <row r="124" s="241" customFormat="1" ht="11.1" customHeight="1" x14ac:dyDescent="0.15"/>
    <row r="125" s="241" customFormat="1" ht="11.1" customHeight="1" x14ac:dyDescent="0.15"/>
    <row r="126" s="241" customFormat="1" ht="11.1" customHeight="1" x14ac:dyDescent="0.15"/>
    <row r="127" s="241" customFormat="1" ht="11.1" customHeight="1" x14ac:dyDescent="0.15"/>
    <row r="128" s="241" customFormat="1" ht="11.1" customHeight="1" x14ac:dyDescent="0.15"/>
    <row r="129" s="241" customFormat="1" ht="11.1" customHeight="1" x14ac:dyDescent="0.15"/>
    <row r="130" s="241" customFormat="1" ht="11.1" customHeight="1" x14ac:dyDescent="0.15"/>
    <row r="131" s="241" customFormat="1" ht="11.1" customHeight="1" x14ac:dyDescent="0.15"/>
    <row r="132" s="241" customFormat="1" ht="11.1" customHeight="1" x14ac:dyDescent="0.15"/>
    <row r="133" s="241" customFormat="1" ht="11.1" customHeight="1" x14ac:dyDescent="0.15"/>
    <row r="134" s="241" customFormat="1" ht="11.1" customHeight="1" x14ac:dyDescent="0.15"/>
    <row r="135" s="241" customFormat="1" ht="11.1" customHeight="1" x14ac:dyDescent="0.15"/>
    <row r="136" s="241" customFormat="1" ht="11.1" customHeight="1" x14ac:dyDescent="0.15"/>
    <row r="137" s="241" customFormat="1" ht="11.1" customHeight="1" x14ac:dyDescent="0.15"/>
    <row r="138" s="241" customFormat="1" ht="11.1" customHeight="1" x14ac:dyDescent="0.15"/>
    <row r="139" s="241" customFormat="1" ht="11.1" customHeight="1" x14ac:dyDescent="0.15"/>
    <row r="140" s="241" customFormat="1" ht="11.1" customHeight="1" x14ac:dyDescent="0.15"/>
    <row r="141" s="241" customFormat="1" ht="11.1" customHeight="1" x14ac:dyDescent="0.15"/>
    <row r="142" s="241" customFormat="1" ht="11.1" customHeight="1" x14ac:dyDescent="0.15"/>
    <row r="143" s="241" customFormat="1" ht="11.1" customHeight="1" x14ac:dyDescent="0.15"/>
    <row r="144" s="241" customFormat="1" ht="11.1" customHeight="1" x14ac:dyDescent="0.15"/>
    <row r="145" s="241" customFormat="1" ht="11.1" customHeight="1" x14ac:dyDescent="0.15"/>
    <row r="146" s="241" customFormat="1" ht="11.1" customHeight="1" x14ac:dyDescent="0.15"/>
    <row r="147" s="241" customFormat="1" ht="11.1" customHeight="1" x14ac:dyDescent="0.15"/>
    <row r="148" s="241" customFormat="1" ht="11.1" customHeight="1" x14ac:dyDescent="0.15"/>
    <row r="149" s="241" customFormat="1" ht="11.1" customHeight="1" x14ac:dyDescent="0.15"/>
    <row r="150" s="241" customFormat="1" ht="11.1" customHeight="1" x14ac:dyDescent="0.15"/>
    <row r="151" s="241" customFormat="1" ht="11.1" customHeight="1" x14ac:dyDescent="0.15"/>
    <row r="152" s="241" customFormat="1" ht="11.1" customHeight="1" x14ac:dyDescent="0.15"/>
    <row r="153" s="241" customFormat="1" ht="11.1" customHeight="1" x14ac:dyDescent="0.15"/>
    <row r="154" s="241" customFormat="1" ht="11.1" customHeight="1" x14ac:dyDescent="0.15"/>
    <row r="155" s="241" customFormat="1" ht="11.1" customHeight="1" x14ac:dyDescent="0.15"/>
    <row r="156" s="241" customFormat="1" ht="11.1" customHeight="1" x14ac:dyDescent="0.15"/>
    <row r="157" s="241" customFormat="1" ht="11.1" customHeight="1" x14ac:dyDescent="0.15"/>
    <row r="158" s="241" customFormat="1" ht="11.1" customHeight="1" x14ac:dyDescent="0.15"/>
    <row r="159" s="241" customFormat="1" ht="11.1" customHeight="1" x14ac:dyDescent="0.15"/>
    <row r="160" s="241" customFormat="1" ht="11.1" customHeight="1" x14ac:dyDescent="0.15"/>
    <row r="161" s="241" customFormat="1" ht="11.1" customHeight="1" x14ac:dyDescent="0.15"/>
    <row r="162" s="241" customFormat="1" ht="11.1" customHeight="1" x14ac:dyDescent="0.15"/>
    <row r="163" s="241" customFormat="1" ht="11.1" customHeight="1" x14ac:dyDescent="0.15"/>
    <row r="164" s="241" customFormat="1" ht="11.1" customHeight="1" x14ac:dyDescent="0.15"/>
    <row r="165" s="241" customFormat="1" ht="11.1" customHeight="1" x14ac:dyDescent="0.15"/>
    <row r="166" s="241" customFormat="1" ht="11.1" customHeight="1" x14ac:dyDescent="0.15"/>
    <row r="167" s="241" customFormat="1" ht="11.1" customHeight="1" x14ac:dyDescent="0.15"/>
    <row r="168" s="241" customFormat="1" ht="11.1" customHeight="1" x14ac:dyDescent="0.15"/>
    <row r="169" s="241" customFormat="1" ht="11.1" customHeight="1" x14ac:dyDescent="0.15"/>
    <row r="170" s="241" customFormat="1" ht="11.1" customHeight="1" x14ac:dyDescent="0.15"/>
    <row r="171" s="241" customFormat="1" ht="11.1" customHeight="1" x14ac:dyDescent="0.15"/>
    <row r="172" s="241" customFormat="1" ht="11.1" customHeight="1" x14ac:dyDescent="0.15"/>
    <row r="173" s="241" customFormat="1" ht="11.1" customHeight="1" x14ac:dyDescent="0.15"/>
    <row r="174" s="241" customFormat="1" ht="11.1" customHeight="1" x14ac:dyDescent="0.15"/>
    <row r="175" s="241" customFormat="1" ht="11.1" customHeight="1" x14ac:dyDescent="0.15"/>
    <row r="176" s="241" customFormat="1" ht="11.1" customHeight="1" x14ac:dyDescent="0.15"/>
    <row r="177" s="241" customFormat="1" ht="11.1" customHeight="1" x14ac:dyDescent="0.15"/>
    <row r="178" s="241" customFormat="1" ht="11.1" customHeight="1" x14ac:dyDescent="0.15"/>
    <row r="179" s="241" customFormat="1" ht="11.1" customHeight="1" x14ac:dyDescent="0.15"/>
    <row r="180" s="241" customFormat="1" ht="11.1" customHeight="1" x14ac:dyDescent="0.15"/>
    <row r="181" s="241" customFormat="1" ht="11.1" customHeight="1" x14ac:dyDescent="0.15"/>
    <row r="182" s="241" customFormat="1" ht="11.1" customHeight="1" x14ac:dyDescent="0.15"/>
    <row r="183" s="241" customFormat="1" ht="11.1" customHeight="1" x14ac:dyDescent="0.15"/>
    <row r="184" s="241" customFormat="1" ht="11.1" customHeight="1" x14ac:dyDescent="0.15"/>
    <row r="185" s="241" customFormat="1" ht="11.1" customHeight="1" x14ac:dyDescent="0.15"/>
    <row r="186" s="241" customFormat="1" ht="11.1" customHeight="1" x14ac:dyDescent="0.15"/>
    <row r="187" s="241" customFormat="1" ht="11.1" customHeight="1" x14ac:dyDescent="0.15"/>
    <row r="188" s="241" customFormat="1" ht="11.1" customHeight="1" x14ac:dyDescent="0.15"/>
    <row r="189" s="241" customFormat="1" ht="11.1" customHeight="1" x14ac:dyDescent="0.15"/>
    <row r="190" s="241" customFormat="1" ht="11.1" customHeight="1" x14ac:dyDescent="0.15"/>
    <row r="191" s="241" customFormat="1" ht="11.1" customHeight="1" x14ac:dyDescent="0.15"/>
    <row r="192" s="241" customFormat="1" ht="11.1" customHeight="1" x14ac:dyDescent="0.15"/>
    <row r="193" s="241" customFormat="1" ht="11.1" customHeight="1" x14ac:dyDescent="0.15"/>
    <row r="194" s="241" customFormat="1" ht="11.1" customHeight="1" x14ac:dyDescent="0.15"/>
    <row r="195" s="241" customFormat="1" ht="11.1" customHeight="1" x14ac:dyDescent="0.15"/>
    <row r="196" s="241" customFormat="1" ht="11.1" customHeight="1" x14ac:dyDescent="0.15"/>
    <row r="197" s="241" customFormat="1" ht="11.1" customHeight="1" x14ac:dyDescent="0.15"/>
    <row r="198" s="241" customFormat="1" ht="11.1" customHeight="1" x14ac:dyDescent="0.15"/>
    <row r="199" s="241" customFormat="1" ht="11.1" customHeight="1" x14ac:dyDescent="0.15"/>
    <row r="200" s="241" customFormat="1" ht="11.1" customHeight="1" x14ac:dyDescent="0.15"/>
    <row r="201" s="241" customFormat="1" ht="11.1" customHeight="1" x14ac:dyDescent="0.15"/>
    <row r="202" s="241" customFormat="1" ht="11.1" customHeight="1" x14ac:dyDescent="0.15"/>
    <row r="203" s="241" customFormat="1" ht="11.1" customHeight="1" x14ac:dyDescent="0.15"/>
    <row r="204" s="241" customFormat="1" ht="11.1" customHeight="1" x14ac:dyDescent="0.15"/>
    <row r="205" s="241" customFormat="1" ht="11.1" customHeight="1" x14ac:dyDescent="0.15"/>
    <row r="206" s="241" customFormat="1" ht="11.1" customHeight="1" x14ac:dyDescent="0.15"/>
    <row r="207" s="241" customFormat="1" ht="11.1" customHeight="1" x14ac:dyDescent="0.15"/>
    <row r="208" s="241" customFormat="1" ht="11.1" customHeight="1" x14ac:dyDescent="0.15"/>
    <row r="209" s="241" customFormat="1" ht="11.1" customHeight="1" x14ac:dyDescent="0.15"/>
    <row r="210" s="241" customFormat="1" ht="11.1" customHeight="1" x14ac:dyDescent="0.15"/>
    <row r="211" s="241" customFormat="1" ht="11.1" customHeight="1" x14ac:dyDescent="0.15"/>
    <row r="212" s="241" customFormat="1" ht="11.1" customHeight="1" x14ac:dyDescent="0.15"/>
    <row r="213" s="241" customFormat="1" ht="11.1" customHeight="1" x14ac:dyDescent="0.15"/>
    <row r="214" s="241" customFormat="1" ht="11.1" hidden="1" customHeight="1" x14ac:dyDescent="0.15"/>
    <row r="215" s="241" customFormat="1" ht="11.1" hidden="1" customHeight="1" x14ac:dyDescent="0.15"/>
    <row r="216" s="241" customFormat="1" ht="11.1" hidden="1" customHeight="1" x14ac:dyDescent="0.15"/>
    <row r="217" s="241" customFormat="1" ht="11.1" hidden="1" customHeight="1" x14ac:dyDescent="0.15"/>
    <row r="218" s="241" customFormat="1" ht="11.1" hidden="1" customHeight="1" x14ac:dyDescent="0.15"/>
    <row r="219" s="241" customFormat="1" ht="11.1" hidden="1" customHeight="1" x14ac:dyDescent="0.15"/>
    <row r="220" s="241" customFormat="1" ht="11.1" hidden="1" customHeight="1" x14ac:dyDescent="0.15"/>
    <row r="221" s="241" customFormat="1" ht="11.1" hidden="1" customHeight="1" x14ac:dyDescent="0.15"/>
    <row r="222" s="241" customFormat="1" ht="11.1" hidden="1" customHeight="1" x14ac:dyDescent="0.15"/>
    <row r="223" s="241" customFormat="1" ht="11.1" hidden="1" customHeight="1" x14ac:dyDescent="0.15"/>
    <row r="224" s="241" customFormat="1" ht="11.1" hidden="1" customHeight="1" x14ac:dyDescent="0.15"/>
    <row r="225" s="241" customFormat="1" ht="11.1" hidden="1" customHeight="1" x14ac:dyDescent="0.15"/>
    <row r="226" s="241" customFormat="1" ht="11.1" hidden="1" customHeight="1" x14ac:dyDescent="0.15"/>
    <row r="227" s="241" customFormat="1" ht="11.1" hidden="1" customHeight="1" x14ac:dyDescent="0.15"/>
    <row r="228" s="241" customFormat="1" ht="11.1" hidden="1" customHeight="1" x14ac:dyDescent="0.15"/>
    <row r="229" s="241" customFormat="1" ht="11.1" hidden="1" customHeight="1" x14ac:dyDescent="0.15"/>
    <row r="230" s="241" customFormat="1" ht="11.1" hidden="1" customHeight="1" x14ac:dyDescent="0.15"/>
    <row r="231" s="241" customFormat="1" ht="11.1" hidden="1" customHeight="1" x14ac:dyDescent="0.15"/>
    <row r="232" s="241" customFormat="1" ht="11.1" hidden="1" customHeight="1" x14ac:dyDescent="0.15"/>
    <row r="233" s="241" customFormat="1" ht="11.1" hidden="1" customHeight="1" x14ac:dyDescent="0.15"/>
    <row r="234" s="241" customFormat="1" ht="11.1" hidden="1" customHeight="1" x14ac:dyDescent="0.15"/>
    <row r="235" s="241" customFormat="1" ht="11.1" hidden="1" customHeight="1" x14ac:dyDescent="0.15"/>
    <row r="236" s="241" customFormat="1" ht="11.1" hidden="1" customHeight="1" x14ac:dyDescent="0.15"/>
    <row r="237" s="241" customFormat="1" ht="11.1" hidden="1" customHeight="1" x14ac:dyDescent="0.15"/>
    <row r="238" s="241" customFormat="1" ht="11.1" hidden="1" customHeight="1" x14ac:dyDescent="0.15"/>
    <row r="239" s="241" customFormat="1" ht="11.1" hidden="1" customHeight="1" x14ac:dyDescent="0.15"/>
    <row r="240" s="241" customFormat="1" ht="11.1" hidden="1" customHeight="1" x14ac:dyDescent="0.15"/>
    <row r="241" s="241" customFormat="1" ht="11.1" hidden="1" customHeight="1" x14ac:dyDescent="0.15"/>
    <row r="242" s="241" customFormat="1" ht="11.1" hidden="1" customHeight="1" x14ac:dyDescent="0.15"/>
    <row r="243" s="241" customFormat="1" ht="11.1" hidden="1" customHeight="1" x14ac:dyDescent="0.15"/>
    <row r="244" s="241" customFormat="1" ht="11.1" hidden="1" customHeight="1" x14ac:dyDescent="0.15"/>
    <row r="245" s="241" customFormat="1" ht="11.1" hidden="1" customHeight="1" x14ac:dyDescent="0.15"/>
    <row r="246" s="241" customFormat="1" ht="11.1" hidden="1" customHeight="1" x14ac:dyDescent="0.15"/>
    <row r="247" s="241" customFormat="1" ht="11.1" hidden="1" customHeight="1" x14ac:dyDescent="0.15"/>
    <row r="248" s="241" customFormat="1" ht="11.1" hidden="1" customHeight="1" x14ac:dyDescent="0.15"/>
    <row r="249" s="241" customFormat="1" ht="11.1" hidden="1" customHeight="1" x14ac:dyDescent="0.15"/>
    <row r="250" s="241" customFormat="1" ht="11.1" hidden="1" customHeight="1" x14ac:dyDescent="0.15"/>
    <row r="251" s="241" customFormat="1" ht="11.1" hidden="1" customHeight="1" x14ac:dyDescent="0.15"/>
    <row r="252" s="241" customFormat="1" ht="11.1" hidden="1" customHeight="1" x14ac:dyDescent="0.15"/>
    <row r="253" s="241" customFormat="1" ht="11.1" hidden="1" customHeight="1" x14ac:dyDescent="0.15"/>
    <row r="254" s="241" customFormat="1" ht="11.1" hidden="1" customHeight="1" x14ac:dyDescent="0.15"/>
    <row r="255" s="241" customFormat="1" ht="11.1" hidden="1" customHeight="1" x14ac:dyDescent="0.15"/>
    <row r="256" s="241" customFormat="1" ht="11.1" hidden="1" customHeight="1" x14ac:dyDescent="0.15"/>
    <row r="257" s="241" customFormat="1" ht="11.1" hidden="1" customHeight="1" x14ac:dyDescent="0.15"/>
    <row r="258" s="241" customFormat="1" ht="11.1" hidden="1" customHeight="1" x14ac:dyDescent="0.15"/>
    <row r="259" s="241" customFormat="1" ht="11.1" hidden="1" customHeight="1" x14ac:dyDescent="0.15"/>
    <row r="260" s="241" customFormat="1" ht="11.1" hidden="1" customHeight="1" x14ac:dyDescent="0.15"/>
    <row r="261" s="241" customFormat="1" ht="11.1" hidden="1" customHeight="1" x14ac:dyDescent="0.15"/>
    <row r="262" s="241" customFormat="1" ht="11.1" hidden="1" customHeight="1" x14ac:dyDescent="0.15"/>
    <row r="263" s="241" customFormat="1" ht="11.1" hidden="1" customHeight="1" x14ac:dyDescent="0.15"/>
    <row r="264" s="241" customFormat="1" ht="11.1" hidden="1" customHeight="1" x14ac:dyDescent="0.15"/>
    <row r="265" s="241" customFormat="1" ht="11.1" hidden="1" customHeight="1" x14ac:dyDescent="0.15"/>
    <row r="266" s="241" customFormat="1" ht="11.1" hidden="1" customHeight="1" x14ac:dyDescent="0.15"/>
    <row r="267" s="241" customFormat="1" ht="11.1" hidden="1" customHeight="1" x14ac:dyDescent="0.15"/>
    <row r="268" s="241" customFormat="1" ht="11.1" hidden="1" customHeight="1" x14ac:dyDescent="0.15"/>
    <row r="269" s="241" customFormat="1" ht="11.1" hidden="1" customHeight="1" x14ac:dyDescent="0.15"/>
    <row r="270" s="241" customFormat="1" ht="11.1" hidden="1" customHeight="1" x14ac:dyDescent="0.15"/>
    <row r="271" s="241" customFormat="1" ht="11.1" hidden="1" customHeight="1" x14ac:dyDescent="0.15"/>
    <row r="272" s="241" customFormat="1" ht="11.1" hidden="1" customHeight="1" x14ac:dyDescent="0.15"/>
    <row r="273" s="241" customFormat="1" ht="11.1" hidden="1" customHeight="1" x14ac:dyDescent="0.15"/>
    <row r="274" s="241" customFormat="1" ht="11.1" hidden="1" customHeight="1" x14ac:dyDescent="0.15"/>
    <row r="275" s="241" customFormat="1" ht="11.1" hidden="1" customHeight="1" x14ac:dyDescent="0.15"/>
    <row r="276" s="241" customFormat="1" ht="11.1" hidden="1" customHeight="1" x14ac:dyDescent="0.15"/>
    <row r="277" s="241" customFormat="1" ht="11.1" hidden="1" customHeight="1" x14ac:dyDescent="0.15"/>
    <row r="278" s="241" customFormat="1" ht="11.1" hidden="1" customHeight="1" x14ac:dyDescent="0.15"/>
    <row r="279" s="241" customFormat="1" ht="11.1" hidden="1" customHeight="1" x14ac:dyDescent="0.15"/>
    <row r="280" s="241" customFormat="1" ht="11.1" hidden="1" customHeight="1" x14ac:dyDescent="0.15"/>
    <row r="281" s="241" customFormat="1" ht="11.1" hidden="1" customHeight="1" x14ac:dyDescent="0.15"/>
    <row r="282" s="241" customFormat="1" ht="11.1" hidden="1" customHeight="1" x14ac:dyDescent="0.15"/>
    <row r="283" s="241" customFormat="1" ht="11.1" hidden="1" customHeight="1" x14ac:dyDescent="0.15"/>
    <row r="284" s="241" customFormat="1" ht="11.1" hidden="1" customHeight="1" x14ac:dyDescent="0.15"/>
    <row r="285" s="241" customFormat="1" ht="11.1" hidden="1" customHeight="1" x14ac:dyDescent="0.15"/>
    <row r="286" s="241" customFormat="1" ht="11.1" hidden="1" customHeight="1" x14ac:dyDescent="0.15"/>
    <row r="287" s="241" customFormat="1" ht="11.1" hidden="1" customHeight="1" x14ac:dyDescent="0.15"/>
    <row r="288" s="241" customFormat="1" ht="11.1" hidden="1" customHeight="1" x14ac:dyDescent="0.15"/>
    <row r="289" s="241" customFormat="1" ht="11.1" hidden="1" customHeight="1" x14ac:dyDescent="0.15"/>
    <row r="290" s="241" customFormat="1" ht="11.1" hidden="1" customHeight="1" x14ac:dyDescent="0.15"/>
    <row r="291" s="241" customFormat="1" ht="11.1" hidden="1" customHeight="1" x14ac:dyDescent="0.15"/>
    <row r="292" s="241" customFormat="1" ht="11.1" hidden="1" customHeight="1" x14ac:dyDescent="0.15"/>
    <row r="293" s="241" customFormat="1" ht="11.1" hidden="1" customHeight="1" x14ac:dyDescent="0.15"/>
    <row r="294" s="241" customFormat="1" ht="11.1" hidden="1" customHeight="1" x14ac:dyDescent="0.15"/>
    <row r="295" s="241" customFormat="1" ht="11.1" hidden="1" customHeight="1" x14ac:dyDescent="0.15"/>
    <row r="296" s="241" customFormat="1" ht="11.1" hidden="1" customHeight="1" x14ac:dyDescent="0.15"/>
    <row r="297" s="241" customFormat="1" ht="11.1" hidden="1" customHeight="1" x14ac:dyDescent="0.15"/>
    <row r="298" s="241" customFormat="1" ht="11.1" hidden="1" customHeight="1" x14ac:dyDescent="0.15"/>
    <row r="299" s="241" customFormat="1" ht="11.1" hidden="1" customHeight="1" x14ac:dyDescent="0.15"/>
    <row r="300" s="241" customFormat="1" ht="11.1" hidden="1" customHeight="1" x14ac:dyDescent="0.15"/>
    <row r="301" s="241" customFormat="1" ht="11.1" hidden="1" customHeight="1" x14ac:dyDescent="0.15"/>
    <row r="302" s="241" customFormat="1" ht="11.1" hidden="1" customHeight="1" x14ac:dyDescent="0.15"/>
    <row r="303" s="241" customFormat="1" ht="11.1" hidden="1" customHeight="1" x14ac:dyDescent="0.15"/>
    <row r="304" s="241" customFormat="1" ht="11.1" hidden="1" customHeight="1" x14ac:dyDescent="0.15"/>
    <row r="305" s="241" customFormat="1" ht="11.1" hidden="1" customHeight="1" x14ac:dyDescent="0.15"/>
    <row r="306" s="241" customFormat="1" ht="11.1" hidden="1" customHeight="1" x14ac:dyDescent="0.15"/>
    <row r="307" s="241" customFormat="1" ht="11.1" hidden="1" customHeight="1" x14ac:dyDescent="0.15"/>
    <row r="308" s="241" customFormat="1" ht="11.1" hidden="1" customHeight="1" x14ac:dyDescent="0.15"/>
    <row r="309" s="241" customFormat="1" ht="11.1" hidden="1" customHeight="1" x14ac:dyDescent="0.15"/>
    <row r="310" s="241" customFormat="1" ht="11.1" hidden="1" customHeight="1" x14ac:dyDescent="0.15"/>
    <row r="311" s="241" customFormat="1" ht="11.1" hidden="1" customHeight="1" x14ac:dyDescent="0.15"/>
    <row r="312" s="241" customFormat="1" ht="11.1" hidden="1" customHeight="1" x14ac:dyDescent="0.15"/>
    <row r="313" s="241" customFormat="1" ht="11.1" hidden="1" customHeight="1" x14ac:dyDescent="0.15"/>
    <row r="314" s="241" customFormat="1" ht="11.1" hidden="1" customHeight="1" x14ac:dyDescent="0.15"/>
    <row r="315" s="241" customFormat="1" ht="11.1" hidden="1" customHeight="1" x14ac:dyDescent="0.15"/>
    <row r="316" s="241" customFormat="1" ht="11.1" hidden="1" customHeight="1" x14ac:dyDescent="0.15"/>
    <row r="317" s="241" customFormat="1" ht="11.1" hidden="1" customHeight="1" x14ac:dyDescent="0.15"/>
    <row r="318" s="241" customFormat="1" ht="11.1" hidden="1" customHeight="1" x14ac:dyDescent="0.15"/>
    <row r="319" s="241" customFormat="1" ht="11.1" hidden="1" customHeight="1" x14ac:dyDescent="0.15"/>
    <row r="320" s="241" customFormat="1" ht="11.1" hidden="1" customHeight="1" x14ac:dyDescent="0.15"/>
    <row r="321" s="241" customFormat="1" ht="11.1" hidden="1" customHeight="1" x14ac:dyDescent="0.15"/>
    <row r="322" s="241" customFormat="1" ht="11.1" hidden="1" customHeight="1" x14ac:dyDescent="0.15"/>
    <row r="323" s="241" customFormat="1" ht="11.1" hidden="1" customHeight="1" x14ac:dyDescent="0.15"/>
    <row r="324" s="241" customFormat="1" ht="11.1" hidden="1" customHeight="1" x14ac:dyDescent="0.15"/>
    <row r="325" s="241" customFormat="1" ht="11.1" hidden="1" customHeight="1" x14ac:dyDescent="0.15"/>
    <row r="326" s="241" customFormat="1" ht="11.1" hidden="1" customHeight="1" x14ac:dyDescent="0.15"/>
    <row r="327" s="241" customFormat="1" ht="11.1" hidden="1" customHeight="1" x14ac:dyDescent="0.15"/>
    <row r="328" s="241" customFormat="1" ht="11.1" hidden="1" customHeight="1" x14ac:dyDescent="0.15"/>
    <row r="329" s="241" customFormat="1" ht="11.1" hidden="1" customHeight="1" x14ac:dyDescent="0.15"/>
    <row r="330" s="241" customFormat="1" ht="11.1" hidden="1" customHeight="1" x14ac:dyDescent="0.15"/>
    <row r="331" s="241" customFormat="1" ht="11.1" hidden="1" customHeight="1" x14ac:dyDescent="0.15"/>
    <row r="332" s="241" customFormat="1" ht="11.1" hidden="1" customHeight="1" x14ac:dyDescent="0.15"/>
    <row r="333" s="241" customFormat="1" ht="11.1" hidden="1" customHeight="1" x14ac:dyDescent="0.15"/>
    <row r="334" s="241" customFormat="1" ht="11.1" hidden="1" customHeight="1" x14ac:dyDescent="0.15"/>
    <row r="335" s="241" customFormat="1" ht="11.1" hidden="1" customHeight="1" x14ac:dyDescent="0.15"/>
    <row r="336" s="241" customFormat="1" ht="11.1" hidden="1" customHeight="1" x14ac:dyDescent="0.15"/>
    <row r="337" s="241" customFormat="1" ht="11.1" hidden="1" customHeight="1" x14ac:dyDescent="0.15"/>
    <row r="338" s="241" customFormat="1" ht="11.1" hidden="1" customHeight="1" x14ac:dyDescent="0.15"/>
    <row r="339" s="241" customFormat="1" ht="11.1" hidden="1" customHeight="1" x14ac:dyDescent="0.15"/>
    <row r="340" s="241" customFormat="1" ht="11.1" hidden="1" customHeight="1" x14ac:dyDescent="0.15"/>
    <row r="341" s="241" customFormat="1" ht="11.1" hidden="1" customHeight="1" x14ac:dyDescent="0.15"/>
    <row r="342" s="241" customFormat="1" ht="11.1" hidden="1" customHeight="1" x14ac:dyDescent="0.15"/>
    <row r="343" s="241" customFormat="1" ht="11.1" hidden="1" customHeight="1" x14ac:dyDescent="0.15"/>
    <row r="344" s="241" customFormat="1" ht="11.1" hidden="1" customHeight="1" x14ac:dyDescent="0.15"/>
    <row r="345" s="241" customFormat="1" ht="11.1" hidden="1" customHeight="1" x14ac:dyDescent="0.15"/>
    <row r="346" s="241" customFormat="1" ht="11.1" hidden="1" customHeight="1" x14ac:dyDescent="0.15"/>
    <row r="347" s="241" customFormat="1" ht="11.1" hidden="1" customHeight="1" x14ac:dyDescent="0.15"/>
    <row r="348" s="241" customFormat="1" ht="11.1" hidden="1" customHeight="1" x14ac:dyDescent="0.15"/>
    <row r="349" s="241" customFormat="1" ht="11.1" hidden="1" customHeight="1" x14ac:dyDescent="0.15"/>
    <row r="350" s="241" customFormat="1" ht="11.1" hidden="1" customHeight="1" x14ac:dyDescent="0.15"/>
    <row r="351" s="241" customFormat="1" ht="11.1" hidden="1" customHeight="1" x14ac:dyDescent="0.15"/>
    <row r="352" s="241" customFormat="1" ht="11.1" hidden="1" customHeight="1" x14ac:dyDescent="0.15"/>
    <row r="353" s="241" customFormat="1" ht="11.1" hidden="1" customHeight="1" x14ac:dyDescent="0.15"/>
    <row r="354" s="241" customFormat="1" ht="11.1" hidden="1" customHeight="1" x14ac:dyDescent="0.15"/>
    <row r="355" s="241" customFormat="1" ht="11.1" hidden="1" customHeight="1" x14ac:dyDescent="0.15"/>
    <row r="356" s="241" customFormat="1" ht="11.1" hidden="1" customHeight="1" x14ac:dyDescent="0.15"/>
    <row r="357" s="241" customFormat="1" ht="11.1" hidden="1" customHeight="1" x14ac:dyDescent="0.15"/>
    <row r="358" s="241" customFormat="1" ht="11.1" hidden="1" customHeight="1" x14ac:dyDescent="0.15"/>
    <row r="359" s="241" customFormat="1" ht="11.1" hidden="1" customHeight="1" x14ac:dyDescent="0.15"/>
    <row r="360" s="241" customFormat="1" ht="11.1" hidden="1" customHeight="1" x14ac:dyDescent="0.15"/>
    <row r="361" s="241" customFormat="1" ht="11.1" hidden="1" customHeight="1" x14ac:dyDescent="0.15"/>
    <row r="362" s="241" customFormat="1" ht="11.1" hidden="1" customHeight="1" x14ac:dyDescent="0.15"/>
    <row r="363" s="241" customFormat="1" ht="11.1" hidden="1" customHeight="1" x14ac:dyDescent="0.15"/>
    <row r="364" s="241" customFormat="1" ht="11.1" hidden="1" customHeight="1" x14ac:dyDescent="0.15"/>
    <row r="365" s="241" customFormat="1" ht="11.1" hidden="1" customHeight="1" x14ac:dyDescent="0.15"/>
    <row r="366" s="241" customFormat="1" ht="11.1" hidden="1" customHeight="1" x14ac:dyDescent="0.15"/>
    <row r="367" s="241" customFormat="1" ht="11.1" hidden="1" customHeight="1" x14ac:dyDescent="0.15"/>
    <row r="368" s="241" customFormat="1" ht="11.1" hidden="1" customHeight="1" x14ac:dyDescent="0.15"/>
    <row r="369" s="241" customFormat="1" ht="11.1" hidden="1" customHeight="1" x14ac:dyDescent="0.15"/>
    <row r="370" s="241" customFormat="1" ht="11.1" hidden="1" customHeight="1" x14ac:dyDescent="0.15"/>
    <row r="371" s="241" customFormat="1" ht="11.1" hidden="1" customHeight="1" x14ac:dyDescent="0.15"/>
    <row r="372" s="241" customFormat="1" ht="11.1" hidden="1" customHeight="1" x14ac:dyDescent="0.15"/>
    <row r="373" s="241" customFormat="1" ht="11.1" hidden="1" customHeight="1" x14ac:dyDescent="0.15"/>
    <row r="374" s="241" customFormat="1" ht="11.1" hidden="1" customHeight="1" x14ac:dyDescent="0.15"/>
    <row r="375" s="241" customFormat="1" ht="11.1" hidden="1" customHeight="1" x14ac:dyDescent="0.15"/>
    <row r="376" s="241" customFormat="1" ht="11.1" hidden="1" customHeight="1" x14ac:dyDescent="0.15"/>
    <row r="377" s="241" customFormat="1" ht="11.1" hidden="1" customHeight="1" x14ac:dyDescent="0.15"/>
    <row r="378" s="241" customFormat="1" ht="11.1" hidden="1" customHeight="1" x14ac:dyDescent="0.15"/>
    <row r="379" s="241" customFormat="1" ht="11.1" hidden="1" customHeight="1" x14ac:dyDescent="0.15"/>
    <row r="380" s="241" customFormat="1" ht="11.1" hidden="1" customHeight="1" x14ac:dyDescent="0.15"/>
    <row r="381" s="241" customFormat="1" ht="11.1" hidden="1" customHeight="1" x14ac:dyDescent="0.15"/>
    <row r="382" s="241" customFormat="1" ht="11.1" hidden="1" customHeight="1" x14ac:dyDescent="0.15"/>
    <row r="383" s="241" customFormat="1" ht="11.1" hidden="1" customHeight="1" x14ac:dyDescent="0.15"/>
    <row r="384" s="241" customFormat="1" ht="11.1" hidden="1" customHeight="1" x14ac:dyDescent="0.15"/>
    <row r="385" s="241" customFormat="1" ht="11.1" hidden="1" customHeight="1" x14ac:dyDescent="0.15"/>
    <row r="386" s="241" customFormat="1" ht="11.1" hidden="1" customHeight="1" x14ac:dyDescent="0.15"/>
    <row r="387" s="241" customFormat="1" ht="11.1" hidden="1" customHeight="1" x14ac:dyDescent="0.15"/>
    <row r="388" s="241" customFormat="1" ht="11.1" hidden="1" customHeight="1" x14ac:dyDescent="0.15"/>
    <row r="389" s="241" customFormat="1" ht="11.1" hidden="1" customHeight="1" x14ac:dyDescent="0.15"/>
    <row r="390" s="241" customFormat="1" ht="11.1" hidden="1" customHeight="1" x14ac:dyDescent="0.15"/>
    <row r="391" s="241" customFormat="1" ht="11.1" hidden="1" customHeight="1" x14ac:dyDescent="0.15"/>
    <row r="392" s="241" customFormat="1" ht="11.1" hidden="1" customHeight="1" x14ac:dyDescent="0.15"/>
    <row r="393" s="241" customFormat="1" ht="11.1" hidden="1" customHeight="1" x14ac:dyDescent="0.15"/>
    <row r="394" s="241" customFormat="1" ht="11.1" hidden="1" customHeight="1" x14ac:dyDescent="0.15"/>
    <row r="395" s="241" customFormat="1" ht="11.1" hidden="1" customHeight="1" x14ac:dyDescent="0.15"/>
    <row r="396" s="241" customFormat="1" ht="11.1" hidden="1" customHeight="1" x14ac:dyDescent="0.15"/>
    <row r="397" s="241" customFormat="1" ht="11.1" hidden="1" customHeight="1" x14ac:dyDescent="0.15"/>
    <row r="398" s="241" customFormat="1" ht="11.1" hidden="1" customHeight="1" x14ac:dyDescent="0.15"/>
    <row r="399" s="241" customFormat="1" ht="11.1" hidden="1" customHeight="1" x14ac:dyDescent="0.15"/>
    <row r="400" s="241" customFormat="1" ht="11.1" hidden="1" customHeight="1" x14ac:dyDescent="0.15"/>
    <row r="401" s="241" customFormat="1" ht="11.1" hidden="1" customHeight="1" x14ac:dyDescent="0.15"/>
    <row r="402" s="241" customFormat="1" ht="11.1" hidden="1" customHeight="1" x14ac:dyDescent="0.15"/>
    <row r="403" s="241" customFormat="1" ht="11.1" hidden="1" customHeight="1" x14ac:dyDescent="0.15"/>
    <row r="404" s="241" customFormat="1" ht="11.1" hidden="1" customHeight="1" x14ac:dyDescent="0.15"/>
    <row r="405" s="241" customFormat="1" ht="11.1" hidden="1" customHeight="1" x14ac:dyDescent="0.15"/>
    <row r="406" s="241" customFormat="1" ht="11.1" hidden="1" customHeight="1" x14ac:dyDescent="0.15"/>
    <row r="407" s="241" customFormat="1" ht="11.1" hidden="1" customHeight="1" x14ac:dyDescent="0.15"/>
    <row r="408" s="241" customFormat="1" ht="11.1" hidden="1" customHeight="1" x14ac:dyDescent="0.15"/>
    <row r="409" s="241" customFormat="1" ht="11.1" hidden="1" customHeight="1" x14ac:dyDescent="0.15"/>
    <row r="410" s="241" customFormat="1" ht="11.1" hidden="1" customHeight="1" x14ac:dyDescent="0.15"/>
    <row r="411" s="241" customFormat="1" ht="11.1" hidden="1" customHeight="1" x14ac:dyDescent="0.15"/>
    <row r="412" s="241" customFormat="1" ht="11.1" hidden="1" customHeight="1" x14ac:dyDescent="0.15"/>
    <row r="413" s="241" customFormat="1" ht="11.1" hidden="1" customHeight="1" x14ac:dyDescent="0.15"/>
    <row r="414" s="241" customFormat="1" ht="11.1" hidden="1" customHeight="1" x14ac:dyDescent="0.15"/>
    <row r="415" s="241" customFormat="1" ht="11.1" hidden="1" customHeight="1" x14ac:dyDescent="0.15"/>
    <row r="416" s="241" customFormat="1" ht="11.1" hidden="1" customHeight="1" x14ac:dyDescent="0.15"/>
    <row r="417" s="241" customFormat="1" ht="11.1" hidden="1" customHeight="1" x14ac:dyDescent="0.15"/>
    <row r="418" s="241" customFormat="1" ht="11.1" hidden="1" customHeight="1" x14ac:dyDescent="0.15"/>
    <row r="419" s="241" customFormat="1" ht="11.1" hidden="1" customHeight="1" x14ac:dyDescent="0.15"/>
    <row r="420" s="241" customFormat="1" ht="11.1" hidden="1" customHeight="1" x14ac:dyDescent="0.15"/>
    <row r="421" s="241" customFormat="1" ht="11.1" hidden="1" customHeight="1" x14ac:dyDescent="0.15"/>
    <row r="422" s="241" customFormat="1" ht="11.1" hidden="1" customHeight="1" x14ac:dyDescent="0.15"/>
    <row r="423" s="241" customFormat="1" ht="11.1" hidden="1" customHeight="1" x14ac:dyDescent="0.15"/>
    <row r="424" s="241" customFormat="1" ht="11.1" hidden="1" customHeight="1" x14ac:dyDescent="0.15"/>
    <row r="425" s="241" customFormat="1" ht="11.1" hidden="1" customHeight="1" x14ac:dyDescent="0.15"/>
    <row r="426" s="241" customFormat="1" ht="11.1" hidden="1" customHeight="1" x14ac:dyDescent="0.15"/>
    <row r="427" s="241" customFormat="1" ht="11.1" hidden="1" customHeight="1" x14ac:dyDescent="0.15"/>
    <row r="428" s="241" customFormat="1" ht="11.1" hidden="1" customHeight="1" x14ac:dyDescent="0.15"/>
    <row r="429" s="241" customFormat="1" ht="11.1" hidden="1" customHeight="1" x14ac:dyDescent="0.15"/>
    <row r="430" s="241" customFormat="1" ht="11.1" hidden="1" customHeight="1" x14ac:dyDescent="0.15"/>
    <row r="431" s="241" customFormat="1" ht="11.1" hidden="1" customHeight="1" x14ac:dyDescent="0.15"/>
    <row r="432" s="241" customFormat="1" ht="11.1" hidden="1" customHeight="1" x14ac:dyDescent="0.15"/>
    <row r="433" s="241" customFormat="1" ht="11.1" hidden="1" customHeight="1" x14ac:dyDescent="0.15"/>
    <row r="434" s="241" customFormat="1" ht="11.1" hidden="1" customHeight="1" x14ac:dyDescent="0.15"/>
    <row r="435" s="241" customFormat="1" ht="11.1" hidden="1" customHeight="1" x14ac:dyDescent="0.15"/>
    <row r="436" s="241" customFormat="1" ht="11.1" hidden="1" customHeight="1" x14ac:dyDescent="0.15"/>
    <row r="437" s="241" customFormat="1" ht="11.1" hidden="1" customHeight="1" x14ac:dyDescent="0.15"/>
    <row r="438" s="241" customFormat="1" ht="11.1" hidden="1" customHeight="1" x14ac:dyDescent="0.15"/>
    <row r="439" s="241" customFormat="1" ht="11.1" hidden="1" customHeight="1" x14ac:dyDescent="0.15"/>
    <row r="440" s="241" customFormat="1" ht="11.1" hidden="1" customHeight="1" x14ac:dyDescent="0.15"/>
    <row r="441" s="241" customFormat="1" ht="11.1" hidden="1" customHeight="1" x14ac:dyDescent="0.15"/>
    <row r="442" s="241" customFormat="1" ht="11.1" hidden="1" customHeight="1" x14ac:dyDescent="0.15"/>
    <row r="443" s="241" customFormat="1" ht="11.1" hidden="1" customHeight="1" x14ac:dyDescent="0.15"/>
    <row r="444" s="241" customFormat="1" ht="11.1" hidden="1" customHeight="1" x14ac:dyDescent="0.15"/>
    <row r="445" s="241" customFormat="1" ht="11.1" hidden="1" customHeight="1" x14ac:dyDescent="0.15"/>
    <row r="446" s="241" customFormat="1" ht="11.1" hidden="1" customHeight="1" x14ac:dyDescent="0.15"/>
    <row r="447" s="241" customFormat="1" ht="11.1" hidden="1" customHeight="1" x14ac:dyDescent="0.15"/>
    <row r="448" s="241" customFormat="1" ht="11.1" hidden="1" customHeight="1" x14ac:dyDescent="0.15"/>
    <row r="449" s="241" customFormat="1" ht="11.1" hidden="1" customHeight="1" x14ac:dyDescent="0.15"/>
    <row r="450" s="241" customFormat="1" ht="11.1" hidden="1" customHeight="1" x14ac:dyDescent="0.15"/>
    <row r="451" s="241" customFormat="1" ht="11.1" hidden="1" customHeight="1" x14ac:dyDescent="0.15"/>
    <row r="452" s="241" customFormat="1" ht="11.1" hidden="1" customHeight="1" x14ac:dyDescent="0.15"/>
    <row r="453" s="241" customFormat="1" ht="11.1" hidden="1" customHeight="1" x14ac:dyDescent="0.15"/>
    <row r="454" s="241" customFormat="1" ht="11.1" hidden="1" customHeight="1" x14ac:dyDescent="0.15"/>
    <row r="455" s="241" customFormat="1" ht="11.1" hidden="1" customHeight="1" x14ac:dyDescent="0.15"/>
    <row r="456" s="241" customFormat="1" ht="11.1" hidden="1" customHeight="1" x14ac:dyDescent="0.15"/>
    <row r="457" s="241" customFormat="1" ht="11.1" hidden="1" customHeight="1" x14ac:dyDescent="0.15"/>
    <row r="458" s="241" customFormat="1" ht="11.1" hidden="1" customHeight="1" x14ac:dyDescent="0.15"/>
    <row r="459" s="241" customFormat="1" ht="11.1" hidden="1" customHeight="1" x14ac:dyDescent="0.15"/>
    <row r="460" s="241" customFormat="1" ht="11.1" hidden="1" customHeight="1" x14ac:dyDescent="0.15"/>
    <row r="461" s="241" customFormat="1" ht="11.1" hidden="1" customHeight="1" x14ac:dyDescent="0.15"/>
    <row r="462" s="241" customFormat="1" ht="11.1" hidden="1" customHeight="1" x14ac:dyDescent="0.15"/>
    <row r="463" s="241" customFormat="1" ht="11.1" hidden="1" customHeight="1" x14ac:dyDescent="0.15"/>
    <row r="464" s="241" customFormat="1" ht="11.1" hidden="1" customHeight="1" x14ac:dyDescent="0.15"/>
    <row r="465" s="241" customFormat="1" ht="11.1" hidden="1" customHeight="1" x14ac:dyDescent="0.15"/>
    <row r="466" s="241" customFormat="1" ht="11.1" hidden="1" customHeight="1" x14ac:dyDescent="0.15"/>
    <row r="467" s="241" customFormat="1" ht="11.1" hidden="1" customHeight="1" x14ac:dyDescent="0.15"/>
    <row r="468" s="241" customFormat="1" ht="11.1" hidden="1" customHeight="1" x14ac:dyDescent="0.15"/>
    <row r="469" s="241" customFormat="1" ht="11.1" hidden="1" customHeight="1" x14ac:dyDescent="0.15"/>
    <row r="470" s="241" customFormat="1" ht="11.1" hidden="1" customHeight="1" x14ac:dyDescent="0.15"/>
    <row r="471" s="241" customFormat="1" ht="11.1" hidden="1" customHeight="1" x14ac:dyDescent="0.15"/>
    <row r="472" s="241" customFormat="1" ht="11.1" hidden="1" customHeight="1" x14ac:dyDescent="0.15"/>
    <row r="473" s="241" customFormat="1" ht="11.1" hidden="1" customHeight="1" x14ac:dyDescent="0.15"/>
    <row r="474" s="241" customFormat="1" ht="11.1" hidden="1" customHeight="1" x14ac:dyDescent="0.15"/>
    <row r="475" s="241" customFormat="1" ht="11.1" hidden="1" customHeight="1" x14ac:dyDescent="0.15"/>
    <row r="476" s="241" customFormat="1" ht="11.1" hidden="1" customHeight="1" x14ac:dyDescent="0.15"/>
    <row r="477" s="241" customFormat="1" ht="11.1" hidden="1" customHeight="1" x14ac:dyDescent="0.15"/>
    <row r="478" s="241" customFormat="1" ht="11.1" hidden="1" customHeight="1" x14ac:dyDescent="0.15"/>
    <row r="479" s="241" customFormat="1" ht="11.1" hidden="1" customHeight="1" x14ac:dyDescent="0.15"/>
    <row r="480" s="241" customFormat="1" ht="11.1" hidden="1" customHeight="1" x14ac:dyDescent="0.15"/>
    <row r="481" s="241" customFormat="1" ht="11.1" hidden="1" customHeight="1" x14ac:dyDescent="0.15"/>
    <row r="482" s="241" customFormat="1" ht="11.1" hidden="1" customHeight="1" x14ac:dyDescent="0.15"/>
    <row r="483" s="241" customFormat="1" ht="11.1" hidden="1" customHeight="1" x14ac:dyDescent="0.15"/>
    <row r="484" s="241" customFormat="1" ht="11.1" hidden="1" customHeight="1" x14ac:dyDescent="0.15"/>
    <row r="485" s="241" customFormat="1" ht="11.1" hidden="1" customHeight="1" x14ac:dyDescent="0.15"/>
    <row r="486" s="241" customFormat="1" ht="11.1" hidden="1" customHeight="1" x14ac:dyDescent="0.15"/>
    <row r="487" s="241" customFormat="1" ht="11.1" hidden="1" customHeight="1" x14ac:dyDescent="0.15"/>
    <row r="488" s="241" customFormat="1" ht="11.1" hidden="1" customHeight="1" x14ac:dyDescent="0.15"/>
    <row r="489" s="241" customFormat="1" ht="11.1" hidden="1" customHeight="1" x14ac:dyDescent="0.15"/>
    <row r="490" s="241" customFormat="1" ht="11.1" hidden="1" customHeight="1" x14ac:dyDescent="0.15"/>
    <row r="491" s="241" customFormat="1" ht="11.1" hidden="1" customHeight="1" x14ac:dyDescent="0.15"/>
    <row r="492" s="241" customFormat="1" ht="11.1" hidden="1" customHeight="1" x14ac:dyDescent="0.15"/>
    <row r="493" s="241" customFormat="1" ht="11.1" hidden="1" customHeight="1" x14ac:dyDescent="0.15"/>
    <row r="494" s="241" customFormat="1" ht="11.1" hidden="1" customHeight="1" x14ac:dyDescent="0.15"/>
    <row r="495" s="241" customFormat="1" ht="11.1" hidden="1" customHeight="1" x14ac:dyDescent="0.15"/>
    <row r="496" s="241" customFormat="1" ht="11.1" hidden="1" customHeight="1" x14ac:dyDescent="0.15"/>
    <row r="497" s="241" customFormat="1" ht="11.1" hidden="1" customHeight="1" x14ac:dyDescent="0.15"/>
    <row r="498" s="241" customFormat="1" ht="11.1" hidden="1" customHeight="1" x14ac:dyDescent="0.15"/>
    <row r="499" s="241" customFormat="1" ht="11.1" hidden="1" customHeight="1" x14ac:dyDescent="0.15"/>
    <row r="500" s="241" customFormat="1" ht="11.1" hidden="1" customHeight="1" x14ac:dyDescent="0.15"/>
    <row r="501" s="241" customFormat="1" ht="11.1" hidden="1" customHeight="1" x14ac:dyDescent="0.15"/>
    <row r="502" s="241" customFormat="1" ht="11.1" hidden="1" customHeight="1" x14ac:dyDescent="0.15"/>
    <row r="503" s="241" customFormat="1" ht="11.1" hidden="1" customHeight="1" x14ac:dyDescent="0.15"/>
    <row r="504" s="241" customFormat="1" ht="11.1" hidden="1" customHeight="1" x14ac:dyDescent="0.15"/>
    <row r="505" s="241" customFormat="1" ht="11.1" hidden="1" customHeight="1" x14ac:dyDescent="0.15"/>
    <row r="506" s="241" customFormat="1" ht="11.1" hidden="1" customHeight="1" x14ac:dyDescent="0.15"/>
    <row r="507" s="241" customFormat="1" ht="11.1" hidden="1" customHeight="1" x14ac:dyDescent="0.15"/>
    <row r="508" s="241" customFormat="1" ht="11.1" hidden="1" customHeight="1" x14ac:dyDescent="0.15"/>
    <row r="509" s="241" customFormat="1" ht="11.1" hidden="1" customHeight="1" x14ac:dyDescent="0.15"/>
    <row r="510" s="241" customFormat="1" ht="11.1" hidden="1" customHeight="1" x14ac:dyDescent="0.15"/>
    <row r="511" s="241" customFormat="1" ht="11.1" hidden="1" customHeight="1" x14ac:dyDescent="0.15"/>
    <row r="512" s="241" customFormat="1" ht="11.1" hidden="1" customHeight="1" x14ac:dyDescent="0.15"/>
    <row r="513" s="241" customFormat="1" ht="11.1" hidden="1" customHeight="1" x14ac:dyDescent="0.15"/>
    <row r="514" s="241" customFormat="1" ht="11.1" hidden="1" customHeight="1" x14ac:dyDescent="0.15"/>
    <row r="515" s="241" customFormat="1" ht="11.1" hidden="1" customHeight="1" x14ac:dyDescent="0.15"/>
    <row r="516" s="241" customFormat="1" ht="11.1" hidden="1" customHeight="1" x14ac:dyDescent="0.15"/>
    <row r="517" s="241" customFormat="1" ht="11.1" hidden="1" customHeight="1" x14ac:dyDescent="0.15"/>
    <row r="518" s="241" customFormat="1" ht="11.1" hidden="1" customHeight="1" x14ac:dyDescent="0.15"/>
    <row r="519" s="241" customFormat="1" ht="11.1" hidden="1" customHeight="1" x14ac:dyDescent="0.15"/>
    <row r="520" s="241" customFormat="1" ht="11.1" hidden="1" customHeight="1" x14ac:dyDescent="0.15"/>
    <row r="521" s="241" customFormat="1" ht="11.1" hidden="1" customHeight="1" x14ac:dyDescent="0.15"/>
    <row r="522" s="241" customFormat="1" ht="11.1" hidden="1" customHeight="1" x14ac:dyDescent="0.15"/>
    <row r="523" s="241" customFormat="1" ht="11.1" hidden="1" customHeight="1" x14ac:dyDescent="0.15"/>
    <row r="524" s="241" customFormat="1" ht="11.1" hidden="1" customHeight="1" x14ac:dyDescent="0.15"/>
    <row r="525" s="241" customFormat="1" ht="11.1" hidden="1" customHeight="1" x14ac:dyDescent="0.15"/>
    <row r="526" s="241" customFormat="1" ht="11.1" hidden="1" customHeight="1" x14ac:dyDescent="0.15"/>
    <row r="527" s="241" customFormat="1" ht="11.1" hidden="1" customHeight="1" x14ac:dyDescent="0.15"/>
    <row r="528" s="241" customFormat="1" ht="11.1" hidden="1" customHeight="1" x14ac:dyDescent="0.15"/>
    <row r="529" s="241" customFormat="1" ht="11.1" hidden="1" customHeight="1" x14ac:dyDescent="0.15"/>
    <row r="530" s="241" customFormat="1" ht="11.1" hidden="1" customHeight="1" x14ac:dyDescent="0.15"/>
    <row r="531" s="241" customFormat="1" ht="11.1" hidden="1" customHeight="1" x14ac:dyDescent="0.15"/>
    <row r="532" s="241" customFormat="1" ht="11.1" hidden="1" customHeight="1" x14ac:dyDescent="0.15"/>
    <row r="533" s="241" customFormat="1" ht="11.1" hidden="1" customHeight="1" x14ac:dyDescent="0.15"/>
    <row r="534" s="241" customFormat="1" ht="11.1" hidden="1" customHeight="1" x14ac:dyDescent="0.15"/>
    <row r="535" s="241" customFormat="1" ht="11.1" hidden="1" customHeight="1" x14ac:dyDescent="0.15"/>
    <row r="536" s="241" customFormat="1" ht="11.1" hidden="1" customHeight="1" x14ac:dyDescent="0.15"/>
    <row r="537" s="241" customFormat="1" ht="11.1" hidden="1" customHeight="1" x14ac:dyDescent="0.15"/>
    <row r="538" s="241" customFormat="1" ht="11.1" hidden="1" customHeight="1" x14ac:dyDescent="0.15"/>
    <row r="539" s="241" customFormat="1" ht="11.1" hidden="1" customHeight="1" x14ac:dyDescent="0.15"/>
    <row r="540" s="241" customFormat="1" ht="11.1" hidden="1" customHeight="1" x14ac:dyDescent="0.15"/>
    <row r="541" s="241" customFormat="1" ht="11.1" hidden="1" customHeight="1" x14ac:dyDescent="0.15"/>
    <row r="542" s="241" customFormat="1" ht="11.1" hidden="1" customHeight="1" x14ac:dyDescent="0.15"/>
    <row r="543" s="241" customFormat="1" ht="11.1" hidden="1" customHeight="1" x14ac:dyDescent="0.15"/>
    <row r="544" s="241" customFormat="1" ht="11.1" hidden="1" customHeight="1" x14ac:dyDescent="0.15"/>
    <row r="545" s="241" customFormat="1" ht="11.1" hidden="1" customHeight="1" x14ac:dyDescent="0.15"/>
    <row r="546" s="241" customFormat="1" ht="11.1" hidden="1" customHeight="1" x14ac:dyDescent="0.15"/>
    <row r="547" s="241" customFormat="1" ht="11.1" hidden="1" customHeight="1" x14ac:dyDescent="0.15"/>
    <row r="548" s="241" customFormat="1" ht="11.1" hidden="1" customHeight="1" x14ac:dyDescent="0.15"/>
    <row r="549" s="241" customFormat="1" ht="11.1" hidden="1" customHeight="1" x14ac:dyDescent="0.15"/>
    <row r="550" s="241" customFormat="1" ht="11.1" hidden="1" customHeight="1" x14ac:dyDescent="0.15"/>
    <row r="551" s="241" customFormat="1" ht="11.1" hidden="1" customHeight="1" x14ac:dyDescent="0.15"/>
    <row r="552" s="241" customFormat="1" ht="11.1" hidden="1" customHeight="1" x14ac:dyDescent="0.15"/>
    <row r="553" s="241" customFormat="1" ht="11.1" hidden="1" customHeight="1" x14ac:dyDescent="0.15"/>
    <row r="554" s="241" customFormat="1" ht="11.1" hidden="1" customHeight="1" x14ac:dyDescent="0.15"/>
    <row r="555" s="241" customFormat="1" ht="11.1" hidden="1" customHeight="1" x14ac:dyDescent="0.15"/>
    <row r="556" s="241" customFormat="1" ht="11.1" hidden="1" customHeight="1" x14ac:dyDescent="0.15"/>
    <row r="557" s="241" customFormat="1" ht="11.1" hidden="1" customHeight="1" x14ac:dyDescent="0.15"/>
    <row r="558" s="241" customFormat="1" ht="11.1" hidden="1" customHeight="1" x14ac:dyDescent="0.15"/>
    <row r="559" s="241" customFormat="1" ht="11.1" hidden="1" customHeight="1" x14ac:dyDescent="0.15"/>
    <row r="560" s="241" customFormat="1" ht="11.1" hidden="1" customHeight="1" x14ac:dyDescent="0.15"/>
    <row r="561" s="241" customFormat="1" ht="11.1" hidden="1" customHeight="1" x14ac:dyDescent="0.15"/>
    <row r="562" s="241" customFormat="1" ht="11.1" hidden="1" customHeight="1" x14ac:dyDescent="0.15"/>
    <row r="563" s="241" customFormat="1" ht="11.1" hidden="1" customHeight="1" x14ac:dyDescent="0.15"/>
    <row r="564" s="241" customFormat="1" ht="11.1" hidden="1" customHeight="1" x14ac:dyDescent="0.15"/>
    <row r="565" s="241" customFormat="1" ht="11.1" hidden="1" customHeight="1" x14ac:dyDescent="0.15"/>
    <row r="566" s="241" customFormat="1" ht="11.1" hidden="1" customHeight="1" x14ac:dyDescent="0.15"/>
    <row r="567" s="241" customFormat="1" ht="11.1" hidden="1" customHeight="1" x14ac:dyDescent="0.15"/>
    <row r="568" s="241" customFormat="1" ht="11.1" hidden="1" customHeight="1" x14ac:dyDescent="0.15"/>
    <row r="569" s="241" customFormat="1" ht="11.1" hidden="1" customHeight="1" x14ac:dyDescent="0.15"/>
    <row r="570" s="241" customFormat="1" ht="11.1" hidden="1" customHeight="1" x14ac:dyDescent="0.15"/>
    <row r="571" s="241" customFormat="1" ht="11.1" hidden="1" customHeight="1" x14ac:dyDescent="0.15"/>
    <row r="572" s="241" customFormat="1" ht="11.1" hidden="1" customHeight="1" x14ac:dyDescent="0.15"/>
    <row r="573" s="241" customFormat="1" ht="11.1" hidden="1" customHeight="1" x14ac:dyDescent="0.15"/>
    <row r="574" s="241" customFormat="1" ht="11.1" hidden="1" customHeight="1" x14ac:dyDescent="0.15"/>
    <row r="575" s="241" customFormat="1" ht="11.1" hidden="1" customHeight="1" x14ac:dyDescent="0.15"/>
    <row r="576" s="241" customFormat="1" ht="11.1" hidden="1" customHeight="1" x14ac:dyDescent="0.15"/>
    <row r="577" s="241" customFormat="1" ht="11.1" hidden="1" customHeight="1" x14ac:dyDescent="0.15"/>
    <row r="578" s="241" customFormat="1" ht="11.1" hidden="1" customHeight="1" x14ac:dyDescent="0.15"/>
    <row r="579" s="241" customFormat="1" ht="11.1" hidden="1" customHeight="1" x14ac:dyDescent="0.15"/>
    <row r="580" s="241" customFormat="1" ht="11.1" hidden="1" customHeight="1" x14ac:dyDescent="0.15"/>
    <row r="581" s="241" customFormat="1" ht="11.1" hidden="1" customHeight="1" x14ac:dyDescent="0.15"/>
    <row r="582" s="241" customFormat="1" ht="11.1" hidden="1" customHeight="1" x14ac:dyDescent="0.15"/>
    <row r="583" s="241" customFormat="1" ht="11.1" hidden="1" customHeight="1" x14ac:dyDescent="0.15"/>
    <row r="584" s="241" customFormat="1" ht="11.1" hidden="1" customHeight="1" x14ac:dyDescent="0.15"/>
    <row r="585" s="241" customFormat="1" ht="11.1" hidden="1" customHeight="1" x14ac:dyDescent="0.15"/>
    <row r="586" s="241" customFormat="1" ht="11.1" hidden="1" customHeight="1" x14ac:dyDescent="0.15"/>
    <row r="587" s="241" customFormat="1" ht="11.1" hidden="1" customHeight="1" x14ac:dyDescent="0.15"/>
    <row r="588" s="241" customFormat="1" ht="11.1" hidden="1" customHeight="1" x14ac:dyDescent="0.15"/>
    <row r="589" s="241" customFormat="1" ht="11.1" hidden="1" customHeight="1" x14ac:dyDescent="0.15"/>
    <row r="590" s="241" customFormat="1" ht="11.1" hidden="1" customHeight="1" x14ac:dyDescent="0.15"/>
    <row r="591" s="241" customFormat="1" ht="11.1" hidden="1" customHeight="1" x14ac:dyDescent="0.15"/>
    <row r="592" s="241" customFormat="1" ht="11.1" hidden="1" customHeight="1" x14ac:dyDescent="0.15"/>
    <row r="593" s="241" customFormat="1" ht="11.1" hidden="1" customHeight="1" x14ac:dyDescent="0.15"/>
    <row r="594" s="241" customFormat="1" ht="11.1" hidden="1" customHeight="1" x14ac:dyDescent="0.15"/>
    <row r="595" s="241" customFormat="1" ht="11.1" hidden="1" customHeight="1" x14ac:dyDescent="0.15"/>
    <row r="596" s="241" customFormat="1" ht="11.1" hidden="1" customHeight="1" x14ac:dyDescent="0.15"/>
    <row r="597" s="241" customFormat="1" ht="11.1" hidden="1" customHeight="1" x14ac:dyDescent="0.15"/>
    <row r="598" s="241" customFormat="1" ht="11.1" hidden="1" customHeight="1" x14ac:dyDescent="0.15"/>
    <row r="599" s="241" customFormat="1" ht="11.1" hidden="1" customHeight="1" x14ac:dyDescent="0.15"/>
    <row r="600" s="241" customFormat="1" ht="11.1" hidden="1" customHeight="1" x14ac:dyDescent="0.15"/>
    <row r="601" s="241" customFormat="1" ht="11.1" hidden="1" customHeight="1" x14ac:dyDescent="0.15"/>
    <row r="602" s="241" customFormat="1" ht="11.1" hidden="1" customHeight="1" x14ac:dyDescent="0.15"/>
    <row r="603" s="241" customFormat="1" ht="11.1" hidden="1" customHeight="1" x14ac:dyDescent="0.15"/>
    <row r="604" s="241" customFormat="1" ht="11.1" hidden="1" customHeight="1" x14ac:dyDescent="0.15"/>
    <row r="605" s="241" customFormat="1" ht="11.1" hidden="1" customHeight="1" x14ac:dyDescent="0.15"/>
    <row r="606" s="241" customFormat="1" ht="11.1" hidden="1" customHeight="1" x14ac:dyDescent="0.15"/>
    <row r="607" s="241" customFormat="1" ht="11.1" hidden="1" customHeight="1" x14ac:dyDescent="0.15"/>
    <row r="608" s="241" customFormat="1" ht="11.1" hidden="1" customHeight="1" x14ac:dyDescent="0.15"/>
    <row r="609" s="241" customFormat="1" ht="11.1" hidden="1" customHeight="1" x14ac:dyDescent="0.15"/>
    <row r="610" s="241" customFormat="1" ht="11.1" hidden="1" customHeight="1" x14ac:dyDescent="0.15"/>
    <row r="611" s="241" customFormat="1" ht="11.1" hidden="1" customHeight="1" x14ac:dyDescent="0.15"/>
    <row r="612" s="241" customFormat="1" ht="11.1" hidden="1" customHeight="1" x14ac:dyDescent="0.15"/>
    <row r="613" s="241" customFormat="1" ht="11.1" hidden="1" customHeight="1" x14ac:dyDescent="0.15"/>
    <row r="614" s="241" customFormat="1" ht="11.1" hidden="1" customHeight="1" x14ac:dyDescent="0.15"/>
    <row r="615" s="241" customFormat="1" ht="11.1" hidden="1" customHeight="1" x14ac:dyDescent="0.15"/>
    <row r="616" s="241" customFormat="1" ht="11.1" hidden="1" customHeight="1" x14ac:dyDescent="0.15"/>
    <row r="617" s="241" customFormat="1" ht="11.1" hidden="1" customHeight="1" x14ac:dyDescent="0.15"/>
    <row r="618" s="241" customFormat="1" ht="11.1" hidden="1" customHeight="1" x14ac:dyDescent="0.15"/>
    <row r="619" s="241" customFormat="1" ht="11.1" hidden="1" customHeight="1" x14ac:dyDescent="0.15"/>
    <row r="620" s="241" customFormat="1" ht="11.1" hidden="1" customHeight="1" x14ac:dyDescent="0.15"/>
    <row r="621" s="241" customFormat="1" ht="11.1" hidden="1" customHeight="1" x14ac:dyDescent="0.15"/>
    <row r="622" s="241" customFormat="1" ht="11.1" hidden="1" customHeight="1" x14ac:dyDescent="0.15"/>
    <row r="623" s="241" customFormat="1" ht="11.1" hidden="1" customHeight="1" x14ac:dyDescent="0.15"/>
    <row r="624" s="241" customFormat="1" ht="11.1" hidden="1" customHeight="1" x14ac:dyDescent="0.15"/>
    <row r="625" s="241" customFormat="1" ht="11.1" hidden="1" customHeight="1" x14ac:dyDescent="0.15"/>
    <row r="626" s="241" customFormat="1" ht="11.1" hidden="1" customHeight="1" x14ac:dyDescent="0.15"/>
    <row r="627" s="241" customFormat="1" ht="11.1" hidden="1" customHeight="1" x14ac:dyDescent="0.15"/>
    <row r="628" s="241" customFormat="1" ht="11.1" hidden="1" customHeight="1" x14ac:dyDescent="0.15"/>
    <row r="629" s="241" customFormat="1" ht="11.1" hidden="1" customHeight="1" x14ac:dyDescent="0.15"/>
    <row r="630" s="241" customFormat="1" ht="11.1" hidden="1" customHeight="1" x14ac:dyDescent="0.15"/>
    <row r="631" s="241" customFormat="1" ht="11.1" hidden="1" customHeight="1" x14ac:dyDescent="0.15"/>
    <row r="632" s="241" customFormat="1" ht="11.1" hidden="1" customHeight="1" x14ac:dyDescent="0.15"/>
    <row r="633" s="241" customFormat="1" ht="11.1" hidden="1" customHeight="1" x14ac:dyDescent="0.15"/>
    <row r="634" s="241" customFormat="1" ht="11.1" hidden="1" customHeight="1" x14ac:dyDescent="0.15"/>
    <row r="635" s="241" customFormat="1" ht="11.1" hidden="1" customHeight="1" x14ac:dyDescent="0.15"/>
    <row r="636" s="241" customFormat="1" ht="11.1" hidden="1" customHeight="1" x14ac:dyDescent="0.15"/>
    <row r="637" s="241" customFormat="1" ht="11.1" hidden="1" customHeight="1" x14ac:dyDescent="0.15"/>
    <row r="638" s="241" customFormat="1" ht="11.1" hidden="1" customHeight="1" x14ac:dyDescent="0.15"/>
    <row r="639" s="241" customFormat="1" ht="11.1" hidden="1" customHeight="1" x14ac:dyDescent="0.15"/>
    <row r="640" s="241" customFormat="1" ht="11.1" hidden="1" customHeight="1" x14ac:dyDescent="0.15"/>
    <row r="641" s="241" customFormat="1" ht="11.1" customHeight="1" x14ac:dyDescent="0.15"/>
    <row r="642" s="241" customFormat="1" ht="11.1" customHeight="1" x14ac:dyDescent="0.15"/>
    <row r="643" s="241" customFormat="1" ht="11.1" customHeight="1" x14ac:dyDescent="0.15"/>
    <row r="644" s="241" customFormat="1" ht="10.5" customHeight="1" x14ac:dyDescent="0.15"/>
    <row r="645" s="241" customFormat="1" ht="10.5" customHeight="1" x14ac:dyDescent="0.15"/>
    <row r="646" s="241" customFormat="1" ht="10.5" customHeight="1" x14ac:dyDescent="0.15"/>
    <row r="647" s="241" customFormat="1" ht="10.5" customHeight="1" x14ac:dyDescent="0.15"/>
    <row r="648" s="241" customFormat="1" ht="10.5" customHeight="1" x14ac:dyDescent="0.15"/>
    <row r="649" s="241" customFormat="1" ht="10.5" customHeight="1" x14ac:dyDescent="0.15"/>
    <row r="650" s="241" customFormat="1" ht="10.5" customHeight="1" x14ac:dyDescent="0.15"/>
    <row r="651" s="241" customFormat="1" ht="10.5" customHeight="1" x14ac:dyDescent="0.15"/>
    <row r="652" s="241" customFormat="1" ht="10.5" customHeight="1" x14ac:dyDescent="0.15"/>
    <row r="653" s="241" customFormat="1" ht="10.5" customHeight="1" x14ac:dyDescent="0.15"/>
    <row r="654" s="241" customFormat="1" ht="10.5" customHeight="1" x14ac:dyDescent="0.15"/>
    <row r="655" s="241" customFormat="1" ht="10.5" customHeight="1" x14ac:dyDescent="0.15"/>
    <row r="656" s="241" customFormat="1" ht="10.5" customHeight="1" x14ac:dyDescent="0.15"/>
    <row r="657" s="241" customFormat="1" ht="10.5" customHeight="1" x14ac:dyDescent="0.15"/>
    <row r="658" s="241" customFormat="1" ht="10.5" customHeight="1" x14ac:dyDescent="0.15"/>
    <row r="659" s="241" customFormat="1" ht="10.5" customHeight="1" x14ac:dyDescent="0.15"/>
    <row r="660" s="241" customFormat="1" ht="10.5" customHeight="1" x14ac:dyDescent="0.15"/>
    <row r="661" s="241" customFormat="1" ht="10.5" customHeight="1" x14ac:dyDescent="0.15"/>
    <row r="662" s="241" customFormat="1" ht="10.5" customHeight="1" x14ac:dyDescent="0.15"/>
    <row r="663" s="241" customFormat="1" ht="10.5" customHeight="1" x14ac:dyDescent="0.15"/>
    <row r="664" s="241" customFormat="1" ht="10.5" customHeight="1" x14ac:dyDescent="0.15"/>
    <row r="665" s="241" customFormat="1" ht="10.5" customHeight="1" x14ac:dyDescent="0.15"/>
    <row r="666" s="241" customFormat="1" ht="10.5" customHeight="1" x14ac:dyDescent="0.15"/>
    <row r="667" s="241" customFormat="1" ht="10.5" customHeight="1" x14ac:dyDescent="0.15"/>
    <row r="668" s="241" customFormat="1" ht="10.5" customHeight="1" x14ac:dyDescent="0.15"/>
    <row r="669" s="241" customFormat="1" ht="10.5" customHeight="1" x14ac:dyDescent="0.15"/>
    <row r="670" s="241" customFormat="1" ht="10.5" customHeight="1" x14ac:dyDescent="0.15"/>
    <row r="671" s="241" customFormat="1" ht="10.5" customHeight="1" x14ac:dyDescent="0.15"/>
    <row r="672" s="241" customFormat="1" ht="10.5" customHeight="1" x14ac:dyDescent="0.15"/>
    <row r="673" s="241" customFormat="1" ht="10.5" customHeight="1" x14ac:dyDescent="0.15"/>
    <row r="674" s="241" customFormat="1" ht="10.5" customHeight="1" x14ac:dyDescent="0.15"/>
    <row r="675" s="241" customFormat="1" ht="10.5" customHeight="1" x14ac:dyDescent="0.15"/>
    <row r="676" s="241" customFormat="1" ht="10.5" customHeight="1" x14ac:dyDescent="0.15"/>
    <row r="677" s="241" customFormat="1" ht="10.5" customHeight="1" x14ac:dyDescent="0.15"/>
    <row r="678" s="241" customFormat="1" ht="10.5" customHeight="1" x14ac:dyDescent="0.15"/>
    <row r="679" s="241" customFormat="1" ht="10.5" customHeight="1" x14ac:dyDescent="0.15"/>
    <row r="680" s="241" customFormat="1" ht="10.5" customHeight="1" x14ac:dyDescent="0.15"/>
    <row r="681" s="241" customFormat="1" ht="10.5" customHeight="1" x14ac:dyDescent="0.15"/>
    <row r="682" s="241" customFormat="1" ht="10.5" customHeight="1" x14ac:dyDescent="0.15"/>
    <row r="683" s="241" customFormat="1" ht="10.5" customHeight="1" x14ac:dyDescent="0.15"/>
    <row r="684" s="241" customFormat="1" ht="10.5" customHeight="1" x14ac:dyDescent="0.15"/>
    <row r="685" s="241" customFormat="1" ht="10.5" customHeight="1" x14ac:dyDescent="0.15"/>
    <row r="686" s="241" customFormat="1" ht="10.5" customHeight="1" x14ac:dyDescent="0.15"/>
    <row r="687" s="241" customFormat="1" ht="10.5" customHeight="1" x14ac:dyDescent="0.15"/>
    <row r="688" s="241" customFormat="1" ht="10.5" customHeight="1" x14ac:dyDescent="0.15"/>
    <row r="689" s="241" customFormat="1" ht="10.5" customHeight="1" x14ac:dyDescent="0.15"/>
    <row r="690" s="241" customFormat="1" ht="10.5" customHeight="1" x14ac:dyDescent="0.15"/>
    <row r="691" s="241" customFormat="1" ht="10.5" customHeight="1" x14ac:dyDescent="0.15"/>
    <row r="692" s="241" customFormat="1" ht="10.5" customHeight="1" x14ac:dyDescent="0.15"/>
    <row r="693" s="241" customFormat="1" ht="10.5" customHeight="1" x14ac:dyDescent="0.15"/>
    <row r="694" s="241" customFormat="1" ht="10.5" customHeight="1" x14ac:dyDescent="0.15"/>
    <row r="695" s="241" customFormat="1" ht="10.5" customHeight="1" x14ac:dyDescent="0.15"/>
    <row r="696" s="241" customFormat="1" ht="10.5" customHeight="1" x14ac:dyDescent="0.15"/>
    <row r="697" s="241" customFormat="1" ht="10.5" customHeight="1" x14ac:dyDescent="0.15"/>
    <row r="698" s="241" customFormat="1" ht="10.5" customHeight="1" x14ac:dyDescent="0.15"/>
    <row r="699" s="241" customFormat="1" ht="10.5" customHeight="1" x14ac:dyDescent="0.15"/>
    <row r="700" s="241" customFormat="1" ht="10.5" customHeight="1" x14ac:dyDescent="0.15"/>
    <row r="701" s="241" customFormat="1" ht="10.5" customHeight="1" x14ac:dyDescent="0.15"/>
    <row r="702" s="241" customFormat="1" ht="10.5" customHeight="1" x14ac:dyDescent="0.15"/>
    <row r="703" s="241" customFormat="1" ht="10.5" customHeight="1" x14ac:dyDescent="0.15"/>
    <row r="704" s="241" customFormat="1" ht="10.5" customHeight="1" x14ac:dyDescent="0.15"/>
    <row r="705" s="241" customFormat="1" ht="10.5" customHeight="1" x14ac:dyDescent="0.15"/>
    <row r="706" s="241" customFormat="1" ht="10.5" customHeight="1" x14ac:dyDescent="0.15"/>
    <row r="707" s="241" customFormat="1" ht="10.5" customHeight="1" x14ac:dyDescent="0.15"/>
    <row r="708" s="241" customFormat="1" ht="10.5" customHeight="1" x14ac:dyDescent="0.15"/>
    <row r="709" s="241" customFormat="1" ht="10.5" customHeight="1" x14ac:dyDescent="0.15"/>
    <row r="710" s="241" customFormat="1" ht="10.5" customHeight="1" x14ac:dyDescent="0.15"/>
    <row r="711" s="241" customFormat="1" ht="10.5" customHeight="1" x14ac:dyDescent="0.15"/>
    <row r="712" s="241" customFormat="1" ht="10.5" customHeight="1" x14ac:dyDescent="0.15"/>
    <row r="713" s="241" customFormat="1" ht="10.5" customHeight="1" x14ac:dyDescent="0.15"/>
    <row r="714" s="241" customFormat="1" ht="10.5" customHeight="1" x14ac:dyDescent="0.15"/>
    <row r="715" s="241" customFormat="1" ht="10.5" customHeight="1" x14ac:dyDescent="0.15"/>
    <row r="716" s="241" customFormat="1" ht="10.5" customHeight="1" x14ac:dyDescent="0.15"/>
    <row r="717" s="241" customFormat="1" ht="10.5" customHeight="1" x14ac:dyDescent="0.15"/>
    <row r="718" s="241" customFormat="1" ht="10.5" customHeight="1" x14ac:dyDescent="0.15"/>
    <row r="719" s="241" customFormat="1" ht="10.5" customHeight="1" x14ac:dyDescent="0.15"/>
    <row r="720" s="241" customFormat="1" ht="10.5" customHeight="1" x14ac:dyDescent="0.15"/>
    <row r="721" s="241" customFormat="1" ht="10.5" customHeight="1" x14ac:dyDescent="0.15"/>
    <row r="722" s="241" customFormat="1" ht="10.5" customHeight="1" x14ac:dyDescent="0.15"/>
    <row r="723" s="241" customFormat="1" ht="10.5" customHeight="1" x14ac:dyDescent="0.15"/>
    <row r="724" s="241" customFormat="1" ht="10.5" customHeight="1" x14ac:dyDescent="0.15"/>
    <row r="725" s="241" customFormat="1" ht="10.5" customHeight="1" x14ac:dyDescent="0.15"/>
    <row r="726" s="241" customFormat="1" ht="10.5" customHeight="1" x14ac:dyDescent="0.15"/>
    <row r="727" s="241" customFormat="1" ht="10.5" customHeight="1" x14ac:dyDescent="0.15"/>
    <row r="728" s="241" customFormat="1" ht="10.5" customHeight="1" x14ac:dyDescent="0.15"/>
    <row r="729" s="241" customFormat="1" ht="10.5" customHeight="1" x14ac:dyDescent="0.15"/>
    <row r="730" s="241" customFormat="1" ht="10.5" customHeight="1" x14ac:dyDescent="0.15"/>
    <row r="731" s="241" customFormat="1" ht="10.5" customHeight="1" x14ac:dyDescent="0.15"/>
    <row r="732" s="241" customFormat="1" ht="10.5" customHeight="1" x14ac:dyDescent="0.15"/>
    <row r="733" s="241" customFormat="1" ht="10.5" customHeight="1" x14ac:dyDescent="0.15"/>
    <row r="734" s="241" customFormat="1" ht="10.5" customHeight="1" x14ac:dyDescent="0.15"/>
    <row r="735" s="241" customFormat="1" ht="10.5" customHeight="1" x14ac:dyDescent="0.15"/>
    <row r="736" s="241" customFormat="1" ht="10.5" customHeight="1" x14ac:dyDescent="0.15"/>
    <row r="737" s="241" customFormat="1" ht="10.5" customHeight="1" x14ac:dyDescent="0.15"/>
    <row r="738" s="241" customFormat="1" ht="10.5" customHeight="1" x14ac:dyDescent="0.15"/>
    <row r="739" s="241" customFormat="1" ht="10.5" customHeight="1" x14ac:dyDescent="0.15"/>
    <row r="740" s="241" customFormat="1" ht="10.5" customHeight="1" x14ac:dyDescent="0.15"/>
    <row r="741" s="241" customFormat="1" ht="10.5" customHeight="1" x14ac:dyDescent="0.15"/>
    <row r="742" s="241" customFormat="1" ht="10.5" customHeight="1" x14ac:dyDescent="0.15"/>
    <row r="743" s="241" customFormat="1" ht="10.5" customHeight="1" x14ac:dyDescent="0.15"/>
    <row r="744" s="241" customFormat="1" ht="10.5" customHeight="1" x14ac:dyDescent="0.15"/>
    <row r="745" s="241" customFormat="1" ht="10.5" customHeight="1" x14ac:dyDescent="0.15"/>
    <row r="746" s="241" customFormat="1" ht="10.5" customHeight="1" x14ac:dyDescent="0.15"/>
    <row r="747" s="241" customFormat="1" ht="10.5" customHeight="1" x14ac:dyDescent="0.15"/>
    <row r="748" s="241" customFormat="1" ht="10.5" customHeight="1" x14ac:dyDescent="0.15"/>
    <row r="749" s="241" customFormat="1" ht="10.5" customHeight="1" x14ac:dyDescent="0.15"/>
    <row r="750" s="241" customFormat="1" ht="10.5" customHeight="1" x14ac:dyDescent="0.15"/>
    <row r="751" s="241" customFormat="1" ht="10.5" customHeight="1" x14ac:dyDescent="0.15"/>
    <row r="752" s="241" customFormat="1" ht="10.5" customHeight="1" x14ac:dyDescent="0.15"/>
    <row r="753" s="241" customFormat="1" ht="10.5" customHeight="1" x14ac:dyDescent="0.15"/>
    <row r="754" s="241" customFormat="1" ht="10.5" customHeight="1" x14ac:dyDescent="0.15"/>
    <row r="755" s="241" customFormat="1" ht="10.5" customHeight="1" x14ac:dyDescent="0.15"/>
    <row r="756" s="241" customFormat="1" ht="10.5" customHeight="1" x14ac:dyDescent="0.15"/>
    <row r="757" s="241" customFormat="1" ht="10.5" customHeight="1" x14ac:dyDescent="0.15"/>
    <row r="758" s="241" customFormat="1" ht="10.5" customHeight="1" x14ac:dyDescent="0.15"/>
    <row r="759" s="241" customFormat="1" ht="10.5" customHeight="1" x14ac:dyDescent="0.15"/>
    <row r="760" s="241" customFormat="1" ht="10.5" customHeight="1" x14ac:dyDescent="0.15"/>
    <row r="761" s="241" customFormat="1" ht="10.5" customHeight="1" x14ac:dyDescent="0.15"/>
    <row r="762" s="241" customFormat="1" ht="10.5" customHeight="1" x14ac:dyDescent="0.15"/>
    <row r="763" s="241" customFormat="1" ht="10.5" customHeight="1" x14ac:dyDescent="0.15"/>
    <row r="764" s="241" customFormat="1" ht="10.5" customHeight="1" x14ac:dyDescent="0.15"/>
    <row r="765" s="241" customFormat="1" ht="10.5" customHeight="1" x14ac:dyDescent="0.15"/>
    <row r="766" s="241" customFormat="1" ht="10.5" customHeight="1" x14ac:dyDescent="0.15"/>
    <row r="767" s="241" customFormat="1" ht="10.5" customHeight="1" x14ac:dyDescent="0.15"/>
    <row r="768" s="241" customFormat="1" ht="10.5" customHeight="1" x14ac:dyDescent="0.15"/>
    <row r="769" s="241" customFormat="1" ht="10.5" customHeight="1" x14ac:dyDescent="0.15"/>
    <row r="770" s="241" customFormat="1" ht="10.5" customHeight="1" x14ac:dyDescent="0.15"/>
    <row r="771" s="241" customFormat="1" ht="10.5" customHeight="1" x14ac:dyDescent="0.15"/>
    <row r="772" s="241" customFormat="1" ht="10.5" customHeight="1" x14ac:dyDescent="0.15"/>
    <row r="773" s="241" customFormat="1" ht="10.5" customHeight="1" x14ac:dyDescent="0.15"/>
    <row r="774" s="241" customFormat="1" ht="10.5" customHeight="1" x14ac:dyDescent="0.15"/>
    <row r="775" s="241" customFormat="1" ht="10.5" customHeight="1" x14ac:dyDescent="0.15"/>
    <row r="776" s="241" customFormat="1" ht="10.5" customHeight="1" x14ac:dyDescent="0.15"/>
    <row r="777" s="241" customFormat="1" ht="10.5" customHeight="1" x14ac:dyDescent="0.15"/>
    <row r="778" s="241" customFormat="1" ht="10.5" customHeight="1" x14ac:dyDescent="0.15"/>
    <row r="779" s="241" customFormat="1" ht="10.5" customHeight="1" x14ac:dyDescent="0.15"/>
    <row r="780" s="241" customFormat="1" ht="10.5" customHeight="1" x14ac:dyDescent="0.15"/>
    <row r="781" s="241" customFormat="1" ht="10.5" customHeight="1" x14ac:dyDescent="0.15"/>
    <row r="782" s="241" customFormat="1" ht="10.5" customHeight="1" x14ac:dyDescent="0.15"/>
    <row r="783" s="241" customFormat="1" ht="10.5" customHeight="1" x14ac:dyDescent="0.15"/>
    <row r="784" s="241" customFormat="1" ht="10.5" customHeight="1" x14ac:dyDescent="0.15"/>
    <row r="785" s="241" customFormat="1" ht="10.5" customHeight="1" x14ac:dyDescent="0.15"/>
    <row r="786" s="241" customFormat="1" ht="10.5" customHeight="1" x14ac:dyDescent="0.15"/>
    <row r="787" s="241" customFormat="1" ht="10.5" customHeight="1" x14ac:dyDescent="0.15"/>
    <row r="788" s="241" customFormat="1" ht="10.5" customHeight="1" x14ac:dyDescent="0.15"/>
    <row r="789" s="241" customFormat="1" ht="10.5" customHeight="1" x14ac:dyDescent="0.15"/>
    <row r="790" s="241" customFormat="1" ht="10.5" customHeight="1" x14ac:dyDescent="0.15"/>
    <row r="791" s="241" customFormat="1" ht="10.5" customHeight="1" x14ac:dyDescent="0.15"/>
    <row r="792" s="241" customFormat="1" ht="10.5" customHeight="1" x14ac:dyDescent="0.15"/>
    <row r="793" s="241" customFormat="1" ht="10.5" customHeight="1" x14ac:dyDescent="0.15"/>
    <row r="794" s="241" customFormat="1" ht="10.5" customHeight="1" x14ac:dyDescent="0.15"/>
    <row r="795" s="241" customFormat="1" ht="10.5" customHeight="1" x14ac:dyDescent="0.15"/>
    <row r="796" s="241" customFormat="1" ht="10.5" customHeight="1" x14ac:dyDescent="0.15"/>
    <row r="797" s="241" customFormat="1" ht="10.5" customHeight="1" x14ac:dyDescent="0.15"/>
    <row r="798" s="241" customFormat="1" ht="10.5" customHeight="1" x14ac:dyDescent="0.15"/>
    <row r="799" s="241" customFormat="1" ht="10.5" customHeight="1" x14ac:dyDescent="0.15"/>
    <row r="800" s="241" customFormat="1" ht="10.5" customHeight="1" x14ac:dyDescent="0.15"/>
    <row r="801" s="241" customFormat="1" ht="10.5" customHeight="1" x14ac:dyDescent="0.15"/>
    <row r="802" s="241" customFormat="1" ht="10.5" customHeight="1" x14ac:dyDescent="0.15"/>
    <row r="803" s="241" customFormat="1" ht="10.5" customHeight="1" x14ac:dyDescent="0.15"/>
    <row r="804" s="241" customFormat="1" ht="10.5" customHeight="1" x14ac:dyDescent="0.15"/>
    <row r="805" s="241" customFormat="1" ht="10.5" customHeight="1" x14ac:dyDescent="0.15"/>
    <row r="806" s="241" customFormat="1" ht="10.5" customHeight="1" x14ac:dyDescent="0.15"/>
    <row r="807" s="241" customFormat="1" ht="10.5" customHeight="1" x14ac:dyDescent="0.15"/>
    <row r="808" s="241" customFormat="1" ht="10.5" customHeight="1" x14ac:dyDescent="0.15"/>
    <row r="809" s="241" customFormat="1" ht="10.5" customHeight="1" x14ac:dyDescent="0.15"/>
    <row r="810" s="241" customFormat="1" ht="10.5" customHeight="1" x14ac:dyDescent="0.15"/>
    <row r="811" s="241" customFormat="1" ht="10.5" customHeight="1" x14ac:dyDescent="0.15"/>
    <row r="812" s="241" customFormat="1" ht="10.5" customHeight="1" x14ac:dyDescent="0.15"/>
    <row r="813" s="241" customFormat="1" ht="10.5" customHeight="1" x14ac:dyDescent="0.15"/>
    <row r="814" s="241" customFormat="1" ht="10.5" customHeight="1" x14ac:dyDescent="0.15"/>
    <row r="815" s="241" customFormat="1" ht="10.5" customHeight="1" x14ac:dyDescent="0.15"/>
    <row r="816" s="241" customFormat="1" ht="10.5" customHeight="1" x14ac:dyDescent="0.15"/>
    <row r="817" s="241" customFormat="1" ht="10.5" customHeight="1" x14ac:dyDescent="0.15"/>
    <row r="818" s="241" customFormat="1" ht="10.5" customHeight="1" x14ac:dyDescent="0.15"/>
    <row r="819" s="241" customFormat="1" ht="10.5" customHeight="1" x14ac:dyDescent="0.15"/>
    <row r="820" s="241" customFormat="1" ht="10.5" customHeight="1" x14ac:dyDescent="0.15"/>
    <row r="821" s="241" customFormat="1" ht="10.5" customHeight="1" x14ac:dyDescent="0.15"/>
    <row r="822" s="241" customFormat="1" ht="10.5" customHeight="1" x14ac:dyDescent="0.15"/>
    <row r="823" s="241" customFormat="1" ht="10.5" customHeight="1" x14ac:dyDescent="0.15"/>
    <row r="824" s="241" customFormat="1" ht="10.5" customHeight="1" x14ac:dyDescent="0.15"/>
    <row r="825" s="241" customFormat="1" ht="10.5" customHeight="1" x14ac:dyDescent="0.15"/>
    <row r="826" s="241" customFormat="1" ht="10.5" customHeight="1" x14ac:dyDescent="0.15"/>
    <row r="827" s="241" customFormat="1" ht="10.5" customHeight="1" x14ac:dyDescent="0.15"/>
    <row r="828" s="241" customFormat="1" ht="10.5" customHeight="1" x14ac:dyDescent="0.15"/>
    <row r="829" s="241" customFormat="1" ht="10.5" customHeight="1" x14ac:dyDescent="0.15"/>
    <row r="830" s="241" customFormat="1" ht="10.5" customHeight="1" x14ac:dyDescent="0.15"/>
    <row r="831" s="241" customFormat="1" ht="10.5" customHeight="1" x14ac:dyDescent="0.15"/>
    <row r="832" s="241" customFormat="1" ht="10.5" customHeight="1" x14ac:dyDescent="0.15"/>
    <row r="833" s="241" customFormat="1" ht="10.5" customHeight="1" x14ac:dyDescent="0.15"/>
    <row r="834" s="241" customFormat="1" ht="10.5" customHeight="1" x14ac:dyDescent="0.15"/>
    <row r="835" s="241" customFormat="1" ht="10.5" customHeight="1" x14ac:dyDescent="0.15"/>
    <row r="836" s="241" customFormat="1" ht="10.5" customHeight="1" x14ac:dyDescent="0.15"/>
    <row r="837" s="241" customFormat="1" ht="10.5" customHeight="1" x14ac:dyDescent="0.15"/>
    <row r="838" s="241" customFormat="1" ht="10.5" customHeight="1" x14ac:dyDescent="0.15"/>
    <row r="839" s="241" customFormat="1" ht="10.5" customHeight="1" x14ac:dyDescent="0.15"/>
    <row r="840" s="241" customFormat="1" ht="10.5" customHeight="1" x14ac:dyDescent="0.15"/>
    <row r="841" s="241" customFormat="1" ht="10.5" customHeight="1" x14ac:dyDescent="0.15"/>
    <row r="842" s="241" customFormat="1" ht="10.5" customHeight="1" x14ac:dyDescent="0.15"/>
    <row r="843" s="241" customFormat="1" ht="10.5" customHeight="1" x14ac:dyDescent="0.15"/>
    <row r="844" s="241" customFormat="1" ht="10.5" customHeight="1" x14ac:dyDescent="0.15"/>
    <row r="845" s="241" customFormat="1" ht="10.5" customHeight="1" x14ac:dyDescent="0.15"/>
    <row r="846" s="241" customFormat="1" ht="10.5" customHeight="1" x14ac:dyDescent="0.15"/>
    <row r="847" s="241" customFormat="1" ht="10.5" customHeight="1" x14ac:dyDescent="0.15"/>
    <row r="848" s="241" customFormat="1" ht="10.5" customHeight="1" x14ac:dyDescent="0.15"/>
    <row r="849" s="241" customFormat="1" ht="10.5" customHeight="1" x14ac:dyDescent="0.15"/>
    <row r="850" s="241" customFormat="1" ht="10.5" customHeight="1" x14ac:dyDescent="0.15"/>
    <row r="851" s="241" customFormat="1" ht="10.5" customHeight="1" x14ac:dyDescent="0.15"/>
    <row r="852" s="241" customFormat="1" ht="10.5" customHeight="1" x14ac:dyDescent="0.15"/>
    <row r="853" s="241" customFormat="1" ht="10.5" customHeight="1" x14ac:dyDescent="0.15"/>
    <row r="854" s="241" customFormat="1" ht="10.5" customHeight="1" x14ac:dyDescent="0.15"/>
    <row r="855" s="241" customFormat="1" ht="10.5" customHeight="1" x14ac:dyDescent="0.15"/>
    <row r="856" s="241" customFormat="1" ht="10.5" customHeight="1" x14ac:dyDescent="0.15"/>
    <row r="857" s="241" customFormat="1" ht="10.5" customHeight="1" x14ac:dyDescent="0.15"/>
    <row r="858" s="241" customFormat="1" ht="10.5" customHeight="1" x14ac:dyDescent="0.15"/>
    <row r="859" s="241" customFormat="1" ht="10.5" customHeight="1" x14ac:dyDescent="0.15"/>
    <row r="860" s="241" customFormat="1" ht="10.5" customHeight="1" x14ac:dyDescent="0.15"/>
    <row r="861" s="241" customFormat="1" ht="10.5" customHeight="1" x14ac:dyDescent="0.15"/>
    <row r="862" s="241" customFormat="1" ht="10.5" customHeight="1" x14ac:dyDescent="0.15"/>
    <row r="863" s="241" customFormat="1" ht="10.5" customHeight="1" x14ac:dyDescent="0.15"/>
    <row r="864" s="241" customFormat="1" ht="10.5" customHeight="1" x14ac:dyDescent="0.15"/>
    <row r="865" s="241" customFormat="1" ht="10.5" customHeight="1" x14ac:dyDescent="0.15"/>
    <row r="866" s="241" customFormat="1" ht="10.5" customHeight="1" x14ac:dyDescent="0.15"/>
    <row r="867" s="241" customFormat="1" ht="10.5" customHeight="1" x14ac:dyDescent="0.15"/>
    <row r="868" s="241" customFormat="1" ht="10.5" customHeight="1" x14ac:dyDescent="0.15"/>
    <row r="869" s="241" customFormat="1" ht="10.5" customHeight="1" x14ac:dyDescent="0.15"/>
    <row r="870" s="241" customFormat="1" ht="10.5" customHeight="1" x14ac:dyDescent="0.15"/>
    <row r="871" s="241" customFormat="1" ht="10.5" customHeight="1" x14ac:dyDescent="0.15"/>
    <row r="872" s="241" customFormat="1" ht="10.5" customHeight="1" x14ac:dyDescent="0.15"/>
    <row r="873" s="241" customFormat="1" ht="10.5" customHeight="1" x14ac:dyDescent="0.15"/>
    <row r="874" s="241" customFormat="1" ht="10.5" customHeight="1" x14ac:dyDescent="0.15"/>
    <row r="875" s="241" customFormat="1" ht="10.5" customHeight="1" x14ac:dyDescent="0.15"/>
    <row r="876" s="241" customFormat="1" ht="10.5" customHeight="1" x14ac:dyDescent="0.15"/>
    <row r="877" s="241" customFormat="1" ht="10.5" customHeight="1" x14ac:dyDescent="0.15"/>
    <row r="878" s="241" customFormat="1" ht="10.5" customHeight="1" x14ac:dyDescent="0.15"/>
    <row r="879" s="241" customFormat="1" ht="10.5" customHeight="1" x14ac:dyDescent="0.15"/>
    <row r="880" s="241" customFormat="1" ht="10.5" customHeight="1" x14ac:dyDescent="0.15"/>
    <row r="881" s="241" customFormat="1" ht="10.5" customHeight="1" x14ac:dyDescent="0.15"/>
  </sheetData>
  <sheetProtection password="CBD2" sheet="1" formatColumns="0" formatRows="0" insertColumns="0" insertHyperlinks="0" deleteColumns="0" deleteRows="0" autoFilter="0" pivotTables="0"/>
  <autoFilter ref="A6:F213"/>
  <mergeCells count="4">
    <mergeCell ref="A93:B93"/>
    <mergeCell ref="A1:F1"/>
    <mergeCell ref="A2:F2"/>
    <mergeCell ref="A3:F3"/>
  </mergeCells>
  <conditionalFormatting sqref="E4">
    <cfRule type="expression" dxfId="0" priority="1">
      <formula>$F$95=0</formula>
    </cfRule>
  </conditionalFormatting>
  <pageMargins left="0.59055118110236227" right="0.39370078740157483" top="0.59055118110236227" bottom="0.59055118110236227" header="0.43307086614173229" footer="0.47244094488188981"/>
  <pageSetup paperSize="9" scale="78" fitToHeight="1000" orientation="portrait"/>
  <headerFooter alignWithMargins="0">
    <oddFooter>&amp;R&amp;"Arial,Negrita"&amp;7&amp;P/&amp;N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0"/>
  <sheetViews>
    <sheetView showGridLines="0" workbookViewId="0">
      <selection activeCell="C64" sqref="C64"/>
    </sheetView>
  </sheetViews>
  <sheetFormatPr baseColWidth="10" defaultColWidth="0" defaultRowHeight="15" customHeight="1" zeroHeight="1" x14ac:dyDescent="0.25"/>
  <cols>
    <col min="1" max="1" width="2" customWidth="1"/>
    <col min="2" max="2" width="2.42578125" customWidth="1"/>
    <col min="3" max="3" width="10.7109375" customWidth="1"/>
    <col min="4" max="4" width="40.7109375" customWidth="1"/>
    <col min="5" max="5" width="12.7109375" customWidth="1"/>
    <col min="6" max="6" width="2.7109375" customWidth="1"/>
    <col min="7" max="7" width="10.7109375" customWidth="1"/>
    <col min="8" max="8" width="40.7109375" customWidth="1"/>
    <col min="9" max="9" width="12.7109375" customWidth="1"/>
    <col min="10" max="10" width="3.7109375" customWidth="1"/>
    <col min="11" max="11" width="4.42578125" customWidth="1"/>
    <col min="14" max="14" width="11.42578125" hidden="1" customWidth="1"/>
  </cols>
  <sheetData>
    <row r="1" spans="2:10" ht="14.1" customHeigh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</row>
    <row r="2" spans="2:10" ht="14.1" customHeight="1" x14ac:dyDescent="0.25">
      <c r="B2" s="274" t="s">
        <v>76</v>
      </c>
      <c r="C2" s="274"/>
      <c r="D2" s="274"/>
      <c r="E2" s="274"/>
      <c r="F2" s="274"/>
      <c r="G2" s="274"/>
      <c r="H2" s="274"/>
      <c r="I2" s="274"/>
      <c r="J2" s="274"/>
    </row>
    <row r="3" spans="2:10" ht="14.1" customHeight="1" x14ac:dyDescent="0.25">
      <c r="B3" s="274" t="str">
        <f>CONCATENATE("Del 1 de enero ",'01.ESF'!B3)</f>
        <v>Del 1 de enero  Al 31 de Marzo de 2016</v>
      </c>
      <c r="C3" s="274"/>
      <c r="D3" s="274"/>
      <c r="E3" s="274"/>
      <c r="F3" s="274"/>
      <c r="G3" s="274"/>
      <c r="H3" s="274"/>
      <c r="I3" s="274"/>
      <c r="J3" s="274"/>
    </row>
    <row r="4" spans="2:10" ht="14.1" customHeigh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</row>
    <row r="5" spans="2:10" ht="14.1" customHeight="1" x14ac:dyDescent="0.25">
      <c r="B5" s="106"/>
      <c r="C5" s="106"/>
      <c r="D5" s="106"/>
      <c r="E5" s="107"/>
      <c r="F5" s="107"/>
      <c r="G5" s="108"/>
      <c r="H5" s="108"/>
      <c r="I5" s="108"/>
      <c r="J5" s="108"/>
    </row>
    <row r="6" spans="2:10" ht="14.1" customHeight="1" x14ac:dyDescent="0.25">
      <c r="B6" s="109"/>
      <c r="C6" s="277" t="s">
        <v>4</v>
      </c>
      <c r="D6" s="277"/>
      <c r="E6" s="110" t="s">
        <v>5</v>
      </c>
      <c r="F6" s="111"/>
      <c r="G6" s="277" t="s">
        <v>4</v>
      </c>
      <c r="H6" s="277"/>
      <c r="I6" s="110" t="s">
        <v>5</v>
      </c>
      <c r="J6" s="112"/>
    </row>
    <row r="7" spans="2:10" ht="14.1" customHeight="1" x14ac:dyDescent="0.25">
      <c r="B7" s="113"/>
      <c r="C7" s="114"/>
      <c r="D7" s="114"/>
      <c r="E7" s="108"/>
      <c r="F7" s="108"/>
      <c r="G7" s="108"/>
      <c r="H7" s="108"/>
      <c r="I7" s="108"/>
      <c r="J7" s="115"/>
    </row>
    <row r="8" spans="2:10" ht="14.1" customHeight="1" x14ac:dyDescent="0.25">
      <c r="B8" s="116"/>
      <c r="C8" s="278" t="s">
        <v>77</v>
      </c>
      <c r="D8" s="278"/>
      <c r="E8" s="117"/>
      <c r="F8" s="118"/>
      <c r="G8" s="278" t="s">
        <v>78</v>
      </c>
      <c r="H8" s="278"/>
      <c r="I8" s="117"/>
      <c r="J8" s="115"/>
    </row>
    <row r="9" spans="2:10" ht="14.1" customHeight="1" x14ac:dyDescent="0.25">
      <c r="B9" s="119"/>
      <c r="C9" s="272" t="s">
        <v>79</v>
      </c>
      <c r="D9" s="272"/>
      <c r="E9" s="120">
        <f>SUM(E10:E17)</f>
        <v>19882843.239999998</v>
      </c>
      <c r="F9" s="118"/>
      <c r="G9" s="278" t="s">
        <v>80</v>
      </c>
      <c r="H9" s="278"/>
      <c r="I9" s="120">
        <f>SUM(I10:I12)</f>
        <v>694653548.79000008</v>
      </c>
      <c r="J9" s="121"/>
    </row>
    <row r="10" spans="2:10" ht="14.1" customHeight="1" x14ac:dyDescent="0.25">
      <c r="B10" s="122"/>
      <c r="C10" s="267" t="s">
        <v>81</v>
      </c>
      <c r="D10" s="267"/>
      <c r="E10" s="117">
        <f>BR!F51</f>
        <v>0</v>
      </c>
      <c r="F10" s="118"/>
      <c r="G10" s="267" t="s">
        <v>82</v>
      </c>
      <c r="H10" s="267"/>
      <c r="I10" s="117">
        <f>BR!F67</f>
        <v>619727427.08000004</v>
      </c>
      <c r="J10" s="121"/>
    </row>
    <row r="11" spans="2:10" ht="14.1" customHeight="1" x14ac:dyDescent="0.25">
      <c r="B11" s="122"/>
      <c r="C11" s="267" t="s">
        <v>83</v>
      </c>
      <c r="D11" s="267"/>
      <c r="E11" s="117">
        <f>BR!F52</f>
        <v>0</v>
      </c>
      <c r="F11" s="118"/>
      <c r="G11" s="267" t="s">
        <v>84</v>
      </c>
      <c r="H11" s="267"/>
      <c r="I11" s="117">
        <f>BR!F68</f>
        <v>15324267.65</v>
      </c>
      <c r="J11" s="121"/>
    </row>
    <row r="12" spans="2:10" ht="14.1" customHeight="1" x14ac:dyDescent="0.25">
      <c r="B12" s="122"/>
      <c r="C12" s="267" t="s">
        <v>85</v>
      </c>
      <c r="D12" s="267"/>
      <c r="E12" s="117">
        <f>BR!F53</f>
        <v>0</v>
      </c>
      <c r="F12" s="118"/>
      <c r="G12" s="267" t="s">
        <v>86</v>
      </c>
      <c r="H12" s="267"/>
      <c r="I12" s="117">
        <f>BR!F69</f>
        <v>59601854.06000001</v>
      </c>
      <c r="J12" s="121"/>
    </row>
    <row r="13" spans="2:10" ht="14.1" customHeight="1" x14ac:dyDescent="0.25">
      <c r="B13" s="122"/>
      <c r="C13" s="267" t="s">
        <v>87</v>
      </c>
      <c r="D13" s="267"/>
      <c r="E13" s="117">
        <f>BR!F54</f>
        <v>0</v>
      </c>
      <c r="F13" s="118"/>
      <c r="G13" s="123"/>
      <c r="H13" s="118"/>
      <c r="I13" s="124"/>
      <c r="J13" s="121"/>
    </row>
    <row r="14" spans="2:10" ht="14.1" customHeight="1" x14ac:dyDescent="0.25">
      <c r="B14" s="122"/>
      <c r="C14" s="267" t="s">
        <v>88</v>
      </c>
      <c r="D14" s="267"/>
      <c r="E14" s="117">
        <f>BR!F55</f>
        <v>0</v>
      </c>
      <c r="F14" s="118"/>
      <c r="G14" s="278" t="s">
        <v>89</v>
      </c>
      <c r="H14" s="278"/>
      <c r="I14" s="120">
        <f>SUM(I15:I23)</f>
        <v>2671547</v>
      </c>
      <c r="J14" s="121"/>
    </row>
    <row r="15" spans="2:10" ht="14.1" customHeight="1" x14ac:dyDescent="0.25">
      <c r="B15" s="122"/>
      <c r="C15" s="267" t="s">
        <v>90</v>
      </c>
      <c r="D15" s="267"/>
      <c r="E15" s="117">
        <f>BR!F56</f>
        <v>0</v>
      </c>
      <c r="F15" s="118"/>
      <c r="G15" s="267" t="s">
        <v>91</v>
      </c>
      <c r="H15" s="267"/>
      <c r="I15" s="117">
        <f>BR!F70</f>
        <v>0</v>
      </c>
      <c r="J15" s="121"/>
    </row>
    <row r="16" spans="2:10" ht="14.1" customHeight="1" x14ac:dyDescent="0.25">
      <c r="B16" s="122"/>
      <c r="C16" s="267" t="s">
        <v>92</v>
      </c>
      <c r="D16" s="267"/>
      <c r="E16" s="117">
        <f>BR!F57</f>
        <v>19882843.239999998</v>
      </c>
      <c r="F16" s="118"/>
      <c r="G16" s="267" t="s">
        <v>93</v>
      </c>
      <c r="H16" s="267"/>
      <c r="I16" s="117">
        <f>BR!F71</f>
        <v>0</v>
      </c>
      <c r="J16" s="121"/>
    </row>
    <row r="17" spans="2:10" ht="45" customHeight="1" x14ac:dyDescent="0.25">
      <c r="B17" s="122"/>
      <c r="C17" s="279" t="s">
        <v>94</v>
      </c>
      <c r="D17" s="279"/>
      <c r="E17" s="125">
        <f>BR!F58</f>
        <v>0</v>
      </c>
      <c r="F17" s="126"/>
      <c r="G17" s="279" t="s">
        <v>95</v>
      </c>
      <c r="H17" s="279"/>
      <c r="I17" s="125">
        <f>BR!F72</f>
        <v>0</v>
      </c>
      <c r="J17" s="121"/>
    </row>
    <row r="18" spans="2:10" ht="14.1" customHeight="1" x14ac:dyDescent="0.25">
      <c r="B18" s="119"/>
      <c r="C18" s="123"/>
      <c r="D18" s="118"/>
      <c r="E18" s="124"/>
      <c r="F18" s="118"/>
      <c r="G18" s="267" t="s">
        <v>96</v>
      </c>
      <c r="H18" s="267"/>
      <c r="I18" s="117">
        <f>BR!F73</f>
        <v>2671547</v>
      </c>
      <c r="J18" s="121"/>
    </row>
    <row r="19" spans="2:10" ht="14.1" customHeight="1" x14ac:dyDescent="0.25">
      <c r="B19" s="119"/>
      <c r="C19" s="272" t="s">
        <v>97</v>
      </c>
      <c r="D19" s="272"/>
      <c r="E19" s="120">
        <f>SUM(E20:E21)</f>
        <v>815448180.13999999</v>
      </c>
      <c r="F19" s="118"/>
      <c r="G19" s="267" t="s">
        <v>98</v>
      </c>
      <c r="H19" s="267"/>
      <c r="I19" s="117">
        <f>BR!F74</f>
        <v>0</v>
      </c>
      <c r="J19" s="121"/>
    </row>
    <row r="20" spans="2:10" ht="30" customHeight="1" x14ac:dyDescent="0.25">
      <c r="B20" s="122"/>
      <c r="C20" s="279" t="s">
        <v>99</v>
      </c>
      <c r="D20" s="279"/>
      <c r="E20" s="125">
        <f>BR!F59</f>
        <v>130197105.09999999</v>
      </c>
      <c r="F20" s="126"/>
      <c r="G20" s="279" t="s">
        <v>100</v>
      </c>
      <c r="H20" s="279"/>
      <c r="I20" s="125">
        <f>BR!F75</f>
        <v>0</v>
      </c>
      <c r="J20" s="121"/>
    </row>
    <row r="21" spans="2:10" ht="14.1" customHeight="1" x14ac:dyDescent="0.25">
      <c r="B21" s="122"/>
      <c r="C21" s="267" t="s">
        <v>101</v>
      </c>
      <c r="D21" s="267"/>
      <c r="E21" s="117">
        <f>BR!F60</f>
        <v>685251075.03999996</v>
      </c>
      <c r="F21" s="118"/>
      <c r="G21" s="267" t="s">
        <v>102</v>
      </c>
      <c r="H21" s="267"/>
      <c r="I21" s="117">
        <f>BR!F76</f>
        <v>0</v>
      </c>
      <c r="J21" s="121"/>
    </row>
    <row r="22" spans="2:10" ht="14.1" customHeight="1" x14ac:dyDescent="0.25">
      <c r="B22" s="119"/>
      <c r="C22" s="123"/>
      <c r="D22" s="118"/>
      <c r="E22" s="124"/>
      <c r="F22" s="118"/>
      <c r="G22" s="267" t="s">
        <v>103</v>
      </c>
      <c r="H22" s="267"/>
      <c r="I22" s="117">
        <f>BR!F77</f>
        <v>0</v>
      </c>
      <c r="J22" s="121"/>
    </row>
    <row r="23" spans="2:10" ht="14.1" customHeight="1" x14ac:dyDescent="0.25">
      <c r="B23" s="122"/>
      <c r="C23" s="272" t="s">
        <v>104</v>
      </c>
      <c r="D23" s="272"/>
      <c r="E23" s="120">
        <f>SUM(E24:E28)</f>
        <v>9091605.2200000007</v>
      </c>
      <c r="F23" s="118"/>
      <c r="G23" s="267" t="s">
        <v>105</v>
      </c>
      <c r="H23" s="267"/>
      <c r="I23" s="117">
        <f>BR!F78</f>
        <v>0</v>
      </c>
      <c r="J23" s="121"/>
    </row>
    <row r="24" spans="2:10" ht="14.1" customHeight="1" x14ac:dyDescent="0.25">
      <c r="B24" s="122"/>
      <c r="C24" s="267" t="s">
        <v>106</v>
      </c>
      <c r="D24" s="267"/>
      <c r="E24" s="117">
        <f>BR!F61</f>
        <v>9066133.3800000008</v>
      </c>
      <c r="F24" s="118"/>
      <c r="G24" s="123"/>
      <c r="H24" s="118"/>
      <c r="I24" s="124"/>
      <c r="J24" s="121"/>
    </row>
    <row r="25" spans="2:10" ht="14.1" customHeight="1" x14ac:dyDescent="0.25">
      <c r="B25" s="122"/>
      <c r="C25" s="267" t="s">
        <v>107</v>
      </c>
      <c r="D25" s="267"/>
      <c r="E25" s="117">
        <f>BR!F62</f>
        <v>0</v>
      </c>
      <c r="F25" s="118"/>
      <c r="G25" s="272" t="s">
        <v>99</v>
      </c>
      <c r="H25" s="272"/>
      <c r="I25" s="120">
        <f>SUM(I26:I28)</f>
        <v>0</v>
      </c>
      <c r="J25" s="121"/>
    </row>
    <row r="26" spans="2:10" ht="30" customHeight="1" x14ac:dyDescent="0.25">
      <c r="B26" s="122"/>
      <c r="C26" s="267" t="s">
        <v>108</v>
      </c>
      <c r="D26" s="267"/>
      <c r="E26" s="117">
        <f>BR!F63</f>
        <v>0</v>
      </c>
      <c r="F26" s="118"/>
      <c r="G26" s="267" t="s">
        <v>109</v>
      </c>
      <c r="H26" s="267"/>
      <c r="I26" s="117">
        <f>BR!F79</f>
        <v>0</v>
      </c>
      <c r="J26" s="121"/>
    </row>
    <row r="27" spans="2:10" ht="14.1" customHeight="1" x14ac:dyDescent="0.25">
      <c r="B27" s="122"/>
      <c r="C27" s="267" t="s">
        <v>110</v>
      </c>
      <c r="D27" s="267"/>
      <c r="E27" s="117">
        <f>BR!F64</f>
        <v>0</v>
      </c>
      <c r="F27" s="118"/>
      <c r="G27" s="267" t="s">
        <v>50</v>
      </c>
      <c r="H27" s="267"/>
      <c r="I27" s="117">
        <f>BR!F80</f>
        <v>0</v>
      </c>
      <c r="J27" s="121"/>
    </row>
    <row r="28" spans="2:10" ht="14.1" customHeight="1" x14ac:dyDescent="0.25">
      <c r="B28" s="122"/>
      <c r="C28" s="267" t="s">
        <v>111</v>
      </c>
      <c r="D28" s="267"/>
      <c r="E28" s="117">
        <f>BR!F65</f>
        <v>25471.84</v>
      </c>
      <c r="F28" s="118"/>
      <c r="G28" s="267" t="s">
        <v>112</v>
      </c>
      <c r="H28" s="267"/>
      <c r="I28" s="117">
        <f>BR!F81</f>
        <v>0</v>
      </c>
      <c r="J28" s="121"/>
    </row>
    <row r="29" spans="2:10" ht="14.1" customHeight="1" x14ac:dyDescent="0.25">
      <c r="B29" s="119"/>
      <c r="C29" s="123"/>
      <c r="D29" s="127"/>
      <c r="E29" s="117"/>
      <c r="F29" s="118"/>
      <c r="G29" s="123"/>
      <c r="H29" s="118"/>
      <c r="I29" s="124"/>
      <c r="J29" s="121"/>
    </row>
    <row r="30" spans="2:10" ht="14.1" customHeight="1" x14ac:dyDescent="0.25">
      <c r="B30" s="128"/>
      <c r="C30" s="268" t="s">
        <v>113</v>
      </c>
      <c r="D30" s="268"/>
      <c r="E30" s="129">
        <f>E9+E19+E23</f>
        <v>844422628.60000002</v>
      </c>
      <c r="F30" s="130"/>
      <c r="G30" s="278" t="s">
        <v>114</v>
      </c>
      <c r="H30" s="278"/>
      <c r="I30" s="120">
        <f>SUM(I31:I35)</f>
        <v>0</v>
      </c>
      <c r="J30" s="121"/>
    </row>
    <row r="31" spans="2:10" ht="14.1" customHeight="1" x14ac:dyDescent="0.25">
      <c r="B31" s="119"/>
      <c r="C31" s="268"/>
      <c r="D31" s="268"/>
      <c r="E31" s="117"/>
      <c r="F31" s="118"/>
      <c r="G31" s="267" t="s">
        <v>115</v>
      </c>
      <c r="H31" s="267"/>
      <c r="I31" s="117">
        <f>BR!F82</f>
        <v>0</v>
      </c>
      <c r="J31" s="121"/>
    </row>
    <row r="32" spans="2:10" ht="14.1" customHeight="1" x14ac:dyDescent="0.25">
      <c r="B32" s="113"/>
      <c r="C32" s="118"/>
      <c r="D32" s="118"/>
      <c r="E32" s="118"/>
      <c r="F32" s="118"/>
      <c r="G32" s="267" t="s">
        <v>116</v>
      </c>
      <c r="H32" s="267"/>
      <c r="I32" s="117">
        <f>BR!F83</f>
        <v>0</v>
      </c>
      <c r="J32" s="121"/>
    </row>
    <row r="33" spans="2:10" ht="14.1" customHeight="1" x14ac:dyDescent="0.25">
      <c r="B33" s="113"/>
      <c r="C33" s="118"/>
      <c r="D33" s="118"/>
      <c r="E33" s="118"/>
      <c r="F33" s="118"/>
      <c r="G33" s="267" t="s">
        <v>117</v>
      </c>
      <c r="H33" s="267"/>
      <c r="I33" s="117">
        <f>BR!F84</f>
        <v>0</v>
      </c>
      <c r="J33" s="121"/>
    </row>
    <row r="34" spans="2:10" ht="14.1" customHeight="1" x14ac:dyDescent="0.25">
      <c r="B34" s="113"/>
      <c r="C34" s="118"/>
      <c r="D34" s="118"/>
      <c r="E34" s="118"/>
      <c r="F34" s="118"/>
      <c r="G34" s="267" t="s">
        <v>118</v>
      </c>
      <c r="H34" s="267"/>
      <c r="I34" s="117">
        <f>BR!F85</f>
        <v>0</v>
      </c>
      <c r="J34" s="121"/>
    </row>
    <row r="35" spans="2:10" ht="14.1" customHeight="1" x14ac:dyDescent="0.25">
      <c r="B35" s="113"/>
      <c r="C35" s="118"/>
      <c r="D35" s="118"/>
      <c r="E35" s="118"/>
      <c r="F35" s="118"/>
      <c r="G35" s="267" t="s">
        <v>119</v>
      </c>
      <c r="H35" s="267"/>
      <c r="I35" s="117">
        <f>BR!F86</f>
        <v>0</v>
      </c>
      <c r="J35" s="121"/>
    </row>
    <row r="36" spans="2:10" ht="14.1" customHeight="1" x14ac:dyDescent="0.25">
      <c r="B36" s="113"/>
      <c r="C36" s="118"/>
      <c r="D36" s="118"/>
      <c r="E36" s="118"/>
      <c r="F36" s="118"/>
      <c r="G36" s="123"/>
      <c r="H36" s="118"/>
      <c r="I36" s="124"/>
      <c r="J36" s="121"/>
    </row>
    <row r="37" spans="2:10" ht="14.1" customHeight="1" x14ac:dyDescent="0.25">
      <c r="B37" s="113"/>
      <c r="C37" s="118"/>
      <c r="D37" s="118"/>
      <c r="E37" s="118"/>
      <c r="F37" s="118"/>
      <c r="G37" s="272" t="s">
        <v>120</v>
      </c>
      <c r="H37" s="272"/>
      <c r="I37" s="120">
        <f>SUM(I38:I43)</f>
        <v>2131.6799999999998</v>
      </c>
      <c r="J37" s="121"/>
    </row>
    <row r="38" spans="2:10" ht="30" customHeight="1" x14ac:dyDescent="0.25">
      <c r="B38" s="113"/>
      <c r="C38" s="118"/>
      <c r="D38" s="118"/>
      <c r="E38" s="118"/>
      <c r="F38" s="118"/>
      <c r="G38" s="267" t="s">
        <v>121</v>
      </c>
      <c r="H38" s="267"/>
      <c r="I38" s="117">
        <f>BR!F87</f>
        <v>0</v>
      </c>
      <c r="J38" s="121"/>
    </row>
    <row r="39" spans="2:10" ht="14.1" customHeight="1" x14ac:dyDescent="0.25">
      <c r="B39" s="113"/>
      <c r="C39" s="118"/>
      <c r="D39" s="118"/>
      <c r="E39" s="118"/>
      <c r="F39" s="118"/>
      <c r="G39" s="267" t="s">
        <v>122</v>
      </c>
      <c r="H39" s="267"/>
      <c r="I39" s="117">
        <f>BR!F88</f>
        <v>0</v>
      </c>
      <c r="J39" s="121"/>
    </row>
    <row r="40" spans="2:10" ht="14.1" customHeight="1" x14ac:dyDescent="0.25">
      <c r="B40" s="113"/>
      <c r="C40" s="118"/>
      <c r="D40" s="118"/>
      <c r="E40" s="118"/>
      <c r="F40" s="118"/>
      <c r="G40" s="267" t="s">
        <v>123</v>
      </c>
      <c r="H40" s="267"/>
      <c r="I40" s="117">
        <f>BR!F89</f>
        <v>0</v>
      </c>
      <c r="J40" s="121"/>
    </row>
    <row r="41" spans="2:10" ht="30" customHeight="1" x14ac:dyDescent="0.25">
      <c r="B41" s="113"/>
      <c r="C41" s="118"/>
      <c r="D41" s="118"/>
      <c r="E41" s="118"/>
      <c r="F41" s="118"/>
      <c r="G41" s="267" t="s">
        <v>124</v>
      </c>
      <c r="H41" s="267"/>
      <c r="I41" s="117">
        <f>BR!F90</f>
        <v>0</v>
      </c>
      <c r="J41" s="121"/>
    </row>
    <row r="42" spans="2:10" ht="14.1" customHeight="1" x14ac:dyDescent="0.25">
      <c r="B42" s="113"/>
      <c r="C42" s="118"/>
      <c r="D42" s="118"/>
      <c r="E42" s="118"/>
      <c r="F42" s="118"/>
      <c r="G42" s="267" t="s">
        <v>125</v>
      </c>
      <c r="H42" s="267"/>
      <c r="I42" s="117">
        <f>BR!F91</f>
        <v>0</v>
      </c>
      <c r="J42" s="121"/>
    </row>
    <row r="43" spans="2:10" ht="14.1" customHeight="1" x14ac:dyDescent="0.25">
      <c r="B43" s="113"/>
      <c r="C43" s="118"/>
      <c r="D43" s="118"/>
      <c r="E43" s="118"/>
      <c r="F43" s="118"/>
      <c r="G43" s="267" t="s">
        <v>126</v>
      </c>
      <c r="H43" s="267"/>
      <c r="I43" s="117">
        <f>BR!F92</f>
        <v>2131.6799999999998</v>
      </c>
      <c r="J43" s="121"/>
    </row>
    <row r="44" spans="2:10" ht="14.1" customHeight="1" x14ac:dyDescent="0.25">
      <c r="B44" s="113"/>
      <c r="C44" s="118"/>
      <c r="D44" s="118"/>
      <c r="E44" s="118"/>
      <c r="F44" s="118"/>
      <c r="G44" s="123"/>
      <c r="H44" s="118"/>
      <c r="I44" s="124"/>
      <c r="J44" s="121"/>
    </row>
    <row r="45" spans="2:10" ht="14.1" customHeight="1" x14ac:dyDescent="0.25">
      <c r="B45" s="113"/>
      <c r="C45" s="118"/>
      <c r="D45" s="118"/>
      <c r="E45" s="118"/>
      <c r="F45" s="118"/>
      <c r="G45" s="272" t="s">
        <v>127</v>
      </c>
      <c r="H45" s="272"/>
      <c r="I45" s="120">
        <f>I46</f>
        <v>0</v>
      </c>
      <c r="J45" s="121"/>
    </row>
    <row r="46" spans="2:10" ht="14.1" customHeight="1" x14ac:dyDescent="0.25">
      <c r="B46" s="113"/>
      <c r="C46" s="118"/>
      <c r="D46" s="118"/>
      <c r="E46" s="118"/>
      <c r="F46" s="118"/>
      <c r="G46" s="267" t="s">
        <v>128</v>
      </c>
      <c r="H46" s="267"/>
      <c r="I46" s="117">
        <v>0</v>
      </c>
      <c r="J46" s="121"/>
    </row>
    <row r="47" spans="2:10" ht="14.1" customHeight="1" x14ac:dyDescent="0.25">
      <c r="B47" s="113"/>
      <c r="C47" s="118"/>
      <c r="D47" s="118"/>
      <c r="E47" s="118"/>
      <c r="F47" s="118"/>
      <c r="G47" s="123"/>
      <c r="H47" s="118"/>
      <c r="I47" s="124"/>
      <c r="J47" s="121"/>
    </row>
    <row r="48" spans="2:10" ht="14.1" customHeight="1" x14ac:dyDescent="0.25">
      <c r="B48" s="113"/>
      <c r="C48" s="118"/>
      <c r="D48" s="118"/>
      <c r="E48" s="118"/>
      <c r="F48" s="118"/>
      <c r="G48" s="268" t="s">
        <v>129</v>
      </c>
      <c r="H48" s="268"/>
      <c r="I48" s="129">
        <f>I9+I14+I25+I30+I37+I45</f>
        <v>697327227.47000003</v>
      </c>
      <c r="J48" s="131"/>
    </row>
    <row r="49" spans="2:10" ht="14.1" customHeight="1" x14ac:dyDescent="0.25">
      <c r="B49" s="113"/>
      <c r="C49" s="118"/>
      <c r="D49" s="118"/>
      <c r="E49" s="118"/>
      <c r="F49" s="118"/>
      <c r="G49" s="132"/>
      <c r="H49" s="132"/>
      <c r="I49" s="124"/>
      <c r="J49" s="131"/>
    </row>
    <row r="50" spans="2:10" ht="14.1" customHeight="1" x14ac:dyDescent="0.25">
      <c r="B50" s="113"/>
      <c r="C50" s="118"/>
      <c r="D50" s="118"/>
      <c r="E50" s="118"/>
      <c r="F50" s="118"/>
      <c r="G50" s="281" t="s">
        <v>130</v>
      </c>
      <c r="H50" s="281"/>
      <c r="I50" s="129">
        <f>E30-I48</f>
        <v>147095401.13</v>
      </c>
      <c r="J50" s="131"/>
    </row>
    <row r="51" spans="2:10" ht="14.1" customHeight="1" x14ac:dyDescent="0.25">
      <c r="B51" s="133"/>
      <c r="C51" s="134"/>
      <c r="D51" s="134"/>
      <c r="E51" s="134"/>
      <c r="F51" s="134"/>
      <c r="G51" s="134"/>
      <c r="H51" s="134"/>
      <c r="I51" s="134"/>
      <c r="J51" s="135"/>
    </row>
    <row r="52" spans="2:10" ht="14.1" customHeight="1" x14ac:dyDescent="0.25">
      <c r="B52" s="9"/>
      <c r="C52" s="9"/>
      <c r="D52" s="9"/>
      <c r="E52" s="9"/>
      <c r="F52" s="9"/>
      <c r="G52" s="10"/>
      <c r="H52" s="10"/>
      <c r="I52" s="9"/>
      <c r="J52" s="9"/>
    </row>
    <row r="53" spans="2:10" ht="14.1" customHeight="1" x14ac:dyDescent="0.25">
      <c r="C53" s="270" t="s">
        <v>64</v>
      </c>
      <c r="D53" s="270"/>
      <c r="E53" s="270"/>
      <c r="F53" s="270"/>
      <c r="G53" s="270"/>
      <c r="H53" s="270"/>
      <c r="I53" s="270"/>
    </row>
    <row r="54" spans="2:10" ht="14.1" customHeight="1" x14ac:dyDescent="0.25">
      <c r="C54" s="31"/>
      <c r="D54" s="31"/>
      <c r="E54" s="31"/>
      <c r="F54" s="31"/>
      <c r="G54" s="31"/>
      <c r="H54" s="31"/>
      <c r="I54" s="31"/>
    </row>
    <row r="55" spans="2:10" ht="14.1" customHeight="1" x14ac:dyDescent="0.25">
      <c r="C55" s="29"/>
      <c r="D55" s="29"/>
      <c r="E55" s="29"/>
      <c r="F55" s="29"/>
      <c r="G55" s="29"/>
      <c r="H55" s="29"/>
      <c r="I55" s="29"/>
    </row>
    <row r="56" spans="2:10" ht="14.1" customHeight="1" x14ac:dyDescent="0.25">
      <c r="C56" s="29"/>
      <c r="D56" s="29"/>
      <c r="E56" s="29"/>
      <c r="F56" s="29"/>
      <c r="G56" s="29"/>
      <c r="H56" s="29"/>
      <c r="I56" s="29"/>
    </row>
    <row r="57" spans="2:10" ht="14.1" customHeight="1" x14ac:dyDescent="0.25">
      <c r="C57" s="29"/>
      <c r="D57" s="29"/>
      <c r="E57" s="29"/>
      <c r="F57" s="29"/>
      <c r="G57" s="29"/>
      <c r="H57" s="29"/>
      <c r="I57" s="29"/>
    </row>
    <row r="58" spans="2:10" ht="14.1" customHeight="1" x14ac:dyDescent="0.25">
      <c r="C58" s="12"/>
      <c r="D58" s="282"/>
      <c r="E58" s="282"/>
      <c r="G58" s="283"/>
      <c r="H58" s="283"/>
      <c r="I58" s="14"/>
    </row>
    <row r="59" spans="2:10" ht="14.1" customHeight="1" x14ac:dyDescent="0.25">
      <c r="C59" s="16"/>
      <c r="D59" s="271" t="str">
        <f>'01.ESF'!D65</f>
        <v>DR. ALFREDO ROMAN MESSINA</v>
      </c>
      <c r="E59" s="284"/>
      <c r="F59" s="65"/>
      <c r="G59" s="271" t="str">
        <f>'01.ESF'!H65</f>
        <v>LIC. ISMAEL CARREON RUELAS</v>
      </c>
      <c r="H59" s="284"/>
      <c r="I59" s="17"/>
    </row>
    <row r="60" spans="2:10" ht="45" customHeight="1" x14ac:dyDescent="0.25">
      <c r="C60" s="18"/>
      <c r="D60" s="265" t="str">
        <f>'01.ESF'!D66</f>
        <v>DIRECCION GENERAL</v>
      </c>
      <c r="E60" s="280"/>
      <c r="F60" s="66"/>
      <c r="G60" s="265" t="str">
        <f>'01.ESF'!H66</f>
        <v>DIRECCION ADMINISTRATIVA</v>
      </c>
      <c r="H60" s="280"/>
      <c r="I60" s="17"/>
    </row>
    <row r="61" spans="2:10" x14ac:dyDescent="0.25">
      <c r="C61" s="280" t="s">
        <v>131</v>
      </c>
      <c r="D61" s="280"/>
      <c r="E61" s="280"/>
      <c r="F61" s="280"/>
      <c r="G61" s="280"/>
      <c r="H61" s="280"/>
      <c r="I61" s="280"/>
      <c r="J61" s="280"/>
    </row>
    <row r="62" spans="2:10" x14ac:dyDescent="0.25">
      <c r="C62" s="265" t="str">
        <f>'01.ESF'!B68</f>
        <v>LIC. ANGEL ALFONSO JACKSON INZUNZA</v>
      </c>
      <c r="D62" s="280"/>
      <c r="E62" s="280"/>
      <c r="F62" s="280"/>
      <c r="G62" s="280"/>
      <c r="H62" s="280"/>
      <c r="I62" s="280"/>
      <c r="J62" s="280"/>
    </row>
    <row r="63" spans="2:10" x14ac:dyDescent="0.25">
      <c r="C63" s="265" t="str">
        <f>'01.ESF'!B69</f>
        <v>SUBDIRECTOR DE RECURSOS FINANCIEROS</v>
      </c>
      <c r="D63" s="280"/>
      <c r="E63" s="280"/>
      <c r="F63" s="280"/>
      <c r="G63" s="280"/>
      <c r="H63" s="280"/>
      <c r="I63" s="280"/>
      <c r="J63" s="280"/>
    </row>
    <row r="64" spans="2:1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73">
    <mergeCell ref="C62:J62"/>
    <mergeCell ref="C63:J63"/>
    <mergeCell ref="C61:J61"/>
    <mergeCell ref="G45:H45"/>
    <mergeCell ref="G46:H46"/>
    <mergeCell ref="G48:H48"/>
    <mergeCell ref="D60:E60"/>
    <mergeCell ref="G60:H60"/>
    <mergeCell ref="G50:H50"/>
    <mergeCell ref="C53:I53"/>
    <mergeCell ref="D58:E58"/>
    <mergeCell ref="G58:H58"/>
    <mergeCell ref="D59:E59"/>
    <mergeCell ref="G59:H59"/>
    <mergeCell ref="G39:H39"/>
    <mergeCell ref="G40:H40"/>
    <mergeCell ref="G41:H41"/>
    <mergeCell ref="G42:H42"/>
    <mergeCell ref="G43:H43"/>
    <mergeCell ref="G33:H33"/>
    <mergeCell ref="G34:H34"/>
    <mergeCell ref="G35:H35"/>
    <mergeCell ref="G37:H37"/>
    <mergeCell ref="G38:H38"/>
    <mergeCell ref="C30:D30"/>
    <mergeCell ref="G30:H30"/>
    <mergeCell ref="C31:D31"/>
    <mergeCell ref="G31:H31"/>
    <mergeCell ref="G32:H32"/>
    <mergeCell ref="C26:D26"/>
    <mergeCell ref="G26:H26"/>
    <mergeCell ref="C27:D27"/>
    <mergeCell ref="G27:H27"/>
    <mergeCell ref="C28:D28"/>
    <mergeCell ref="G28:H28"/>
    <mergeCell ref="C23:D23"/>
    <mergeCell ref="G23:H23"/>
    <mergeCell ref="C24:D24"/>
    <mergeCell ref="C25:D25"/>
    <mergeCell ref="G25:H25"/>
    <mergeCell ref="C20:D20"/>
    <mergeCell ref="G20:H20"/>
    <mergeCell ref="C21:D21"/>
    <mergeCell ref="G21:H21"/>
    <mergeCell ref="G22:H22"/>
    <mergeCell ref="C17:D17"/>
    <mergeCell ref="G17:H17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1:D11"/>
    <mergeCell ref="G11:H11"/>
    <mergeCell ref="C12:D12"/>
    <mergeCell ref="G12:H12"/>
    <mergeCell ref="C13:D13"/>
    <mergeCell ref="C8:D8"/>
    <mergeCell ref="G8:H8"/>
    <mergeCell ref="C9:D9"/>
    <mergeCell ref="G9:H9"/>
    <mergeCell ref="C10:D10"/>
    <mergeCell ref="G10:H10"/>
    <mergeCell ref="B1:J1"/>
    <mergeCell ref="B4:J4"/>
    <mergeCell ref="C6:D6"/>
    <mergeCell ref="G6:H6"/>
    <mergeCell ref="B2:J2"/>
    <mergeCell ref="B3:J3"/>
  </mergeCells>
  <printOptions horizontalCentered="1"/>
  <pageMargins left="0.59055118110236227" right="0.39370078740157483" top="0.59055118110236227" bottom="0.59055118110236227" header="0" footer="0"/>
  <pageSetup scale="69" fitToHeight="1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showGridLines="0" workbookViewId="0">
      <selection activeCell="B38" sqref="B38:J38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42" customWidth="1"/>
    <col min="5" max="9" width="12.7109375" customWidth="1"/>
    <col min="10" max="10" width="4.42578125" customWidth="1"/>
    <col min="11" max="11" width="3" customWidth="1"/>
    <col min="12" max="12" width="11.42578125" hidden="1" customWidth="1"/>
  </cols>
  <sheetData>
    <row r="1" spans="2:10" ht="14.1" customHeigh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</row>
    <row r="2" spans="2:10" ht="14.1" customHeight="1" x14ac:dyDescent="0.25">
      <c r="B2" s="274" t="s">
        <v>132</v>
      </c>
      <c r="C2" s="274"/>
      <c r="D2" s="274"/>
      <c r="E2" s="274"/>
      <c r="F2" s="274"/>
      <c r="G2" s="274"/>
      <c r="H2" s="274"/>
      <c r="I2" s="274"/>
      <c r="J2" s="274"/>
    </row>
    <row r="3" spans="2:10" ht="14.1" customHeight="1" x14ac:dyDescent="0.25">
      <c r="B3" s="274" t="str">
        <f>CONCATENATE("Del 1 de enero ",'01.ESF'!B3)</f>
        <v>Del 1 de enero  Al 31 de Marzo de 2016</v>
      </c>
      <c r="C3" s="274"/>
      <c r="D3" s="274"/>
      <c r="E3" s="274"/>
      <c r="F3" s="274"/>
      <c r="G3" s="274"/>
      <c r="H3" s="274"/>
      <c r="I3" s="274"/>
      <c r="J3" s="274"/>
    </row>
    <row r="4" spans="2:10" ht="14.1" customHeight="1" x14ac:dyDescent="0.25">
      <c r="B4" s="274" t="s">
        <v>133</v>
      </c>
      <c r="C4" s="274"/>
      <c r="D4" s="274"/>
      <c r="E4" s="274"/>
      <c r="F4" s="274"/>
      <c r="G4" s="274"/>
      <c r="H4" s="274"/>
      <c r="I4" s="274"/>
      <c r="J4" s="274"/>
    </row>
    <row r="5" spans="2:10" ht="14.1" customHeight="1" x14ac:dyDescent="0.25">
      <c r="B5" s="136"/>
      <c r="C5" s="137"/>
      <c r="D5" s="289"/>
      <c r="E5" s="289"/>
      <c r="F5" s="289"/>
      <c r="G5" s="289"/>
      <c r="H5" s="289"/>
      <c r="I5" s="289"/>
      <c r="J5" s="289"/>
    </row>
    <row r="6" spans="2:10" ht="72" customHeight="1" x14ac:dyDescent="0.25">
      <c r="B6" s="138"/>
      <c r="C6" s="277" t="s">
        <v>4</v>
      </c>
      <c r="D6" s="277"/>
      <c r="E6" s="139" t="s">
        <v>134</v>
      </c>
      <c r="F6" s="139" t="s">
        <v>135</v>
      </c>
      <c r="G6" s="139" t="s">
        <v>136</v>
      </c>
      <c r="H6" s="139" t="s">
        <v>137</v>
      </c>
      <c r="I6" s="139" t="s">
        <v>138</v>
      </c>
      <c r="J6" s="140"/>
    </row>
    <row r="7" spans="2:10" ht="14.1" customHeight="1" x14ac:dyDescent="0.25">
      <c r="B7" s="141"/>
      <c r="C7" s="136"/>
      <c r="D7" s="136"/>
      <c r="E7" s="136"/>
      <c r="F7" s="136"/>
      <c r="G7" s="136"/>
      <c r="H7" s="136"/>
      <c r="I7" s="136"/>
      <c r="J7" s="142"/>
    </row>
    <row r="8" spans="2:10" x14ac:dyDescent="0.25">
      <c r="B8" s="143"/>
      <c r="C8" s="288" t="s">
        <v>139</v>
      </c>
      <c r="D8" s="288"/>
      <c r="E8" s="144">
        <f>BR!C40+BR!C41+BR!C42</f>
        <v>893909617.08000004</v>
      </c>
      <c r="F8" s="144">
        <f>BR!C43+BR!C44+BR!C45+BR!C46+BR!C47</f>
        <v>-196319098.78</v>
      </c>
      <c r="G8" s="144">
        <v>0</v>
      </c>
      <c r="H8" s="144">
        <f>BR!C48+BR!C49</f>
        <v>0</v>
      </c>
      <c r="I8" s="144">
        <f>E8+F8</f>
        <v>697590518.30000007</v>
      </c>
      <c r="J8" s="145"/>
    </row>
    <row r="9" spans="2:10" ht="14.1" customHeight="1" x14ac:dyDescent="0.25">
      <c r="B9" s="146"/>
      <c r="C9" s="147"/>
      <c r="D9" s="118"/>
      <c r="E9" s="148"/>
      <c r="F9" s="148"/>
      <c r="G9" s="148"/>
      <c r="H9" s="148"/>
      <c r="I9" s="148"/>
      <c r="J9" s="145"/>
    </row>
    <row r="10" spans="2:10" ht="14.1" customHeight="1" x14ac:dyDescent="0.25">
      <c r="B10" s="143"/>
      <c r="C10" s="272" t="s">
        <v>140</v>
      </c>
      <c r="D10" s="272"/>
      <c r="E10" s="149">
        <f>SUM(E11:E13)</f>
        <v>1291726.9799999995</v>
      </c>
      <c r="F10" s="149">
        <f>SUM(F11:F13)</f>
        <v>0</v>
      </c>
      <c r="G10" s="149">
        <f>SUM(G11:G13)</f>
        <v>0</v>
      </c>
      <c r="H10" s="149">
        <f>SUM(H11:H13)</f>
        <v>0</v>
      </c>
      <c r="I10" s="149">
        <f>SUM(E10:H10)</f>
        <v>1291726.9799999995</v>
      </c>
      <c r="J10" s="145"/>
    </row>
    <row r="11" spans="2:10" ht="14.1" customHeight="1" x14ac:dyDescent="0.25">
      <c r="B11" s="146"/>
      <c r="C11" s="267" t="s">
        <v>50</v>
      </c>
      <c r="D11" s="267"/>
      <c r="E11" s="148">
        <f>BR!E40-BR!D40</f>
        <v>0</v>
      </c>
      <c r="F11" s="148">
        <v>0</v>
      </c>
      <c r="G11" s="148">
        <v>0</v>
      </c>
      <c r="H11" s="148">
        <v>0</v>
      </c>
      <c r="I11" s="148">
        <f>SUM(E11:H11)</f>
        <v>0</v>
      </c>
      <c r="J11" s="145"/>
    </row>
    <row r="12" spans="2:10" ht="14.1" customHeight="1" x14ac:dyDescent="0.25">
      <c r="B12" s="146"/>
      <c r="C12" s="267" t="s">
        <v>51</v>
      </c>
      <c r="D12" s="267"/>
      <c r="E12" s="148">
        <f>BR!E41-BR!D41</f>
        <v>1291726.9799999995</v>
      </c>
      <c r="F12" s="148">
        <v>0</v>
      </c>
      <c r="G12" s="148">
        <v>0</v>
      </c>
      <c r="H12" s="148">
        <v>0</v>
      </c>
      <c r="I12" s="148">
        <f>SUM(E12:H12)</f>
        <v>1291726.9799999995</v>
      </c>
      <c r="J12" s="145"/>
    </row>
    <row r="13" spans="2:10" ht="14.1" customHeight="1" x14ac:dyDescent="0.25">
      <c r="B13" s="146"/>
      <c r="C13" s="267" t="s">
        <v>141</v>
      </c>
      <c r="D13" s="267"/>
      <c r="E13" s="148">
        <f>BR!E42-BR!D42</f>
        <v>0</v>
      </c>
      <c r="F13" s="148">
        <v>0</v>
      </c>
      <c r="G13" s="148">
        <v>0</v>
      </c>
      <c r="H13" s="148">
        <v>0</v>
      </c>
      <c r="I13" s="148">
        <f>SUM(E13:H13)</f>
        <v>0</v>
      </c>
      <c r="J13" s="145"/>
    </row>
    <row r="14" spans="2:10" ht="14.1" customHeight="1" x14ac:dyDescent="0.25">
      <c r="B14" s="143"/>
      <c r="C14" s="150"/>
      <c r="D14" s="147"/>
      <c r="E14" s="148"/>
      <c r="F14" s="148"/>
      <c r="G14" s="148"/>
      <c r="H14" s="148"/>
      <c r="I14" s="148"/>
      <c r="J14" s="145"/>
    </row>
    <row r="15" spans="2:10" ht="14.1" customHeight="1" x14ac:dyDescent="0.25">
      <c r="B15" s="143" t="s">
        <v>142</v>
      </c>
      <c r="C15" s="272" t="s">
        <v>143</v>
      </c>
      <c r="D15" s="272"/>
      <c r="E15" s="149">
        <f>SUM(E16:E20)</f>
        <v>0</v>
      </c>
      <c r="F15" s="149">
        <f>SUM(F16:F20)</f>
        <v>-1639746.4500000002</v>
      </c>
      <c r="G15" s="149">
        <f>SUM(G16:G20)</f>
        <v>147095401.13</v>
      </c>
      <c r="H15" s="149">
        <f>SUM(H16:H20)</f>
        <v>0</v>
      </c>
      <c r="I15" s="149">
        <f>SUM(I16:I20)</f>
        <v>145455654.68000001</v>
      </c>
      <c r="J15" s="145"/>
    </row>
    <row r="16" spans="2:10" ht="14.1" customHeight="1" x14ac:dyDescent="0.25">
      <c r="B16" s="146"/>
      <c r="C16" s="267" t="s">
        <v>144</v>
      </c>
      <c r="D16" s="267"/>
      <c r="E16" s="148">
        <v>0</v>
      </c>
      <c r="F16" s="148">
        <f>BR!E43-BR!D43</f>
        <v>0</v>
      </c>
      <c r="G16" s="148">
        <f>'02.EA'!I50</f>
        <v>147095401.13</v>
      </c>
      <c r="H16" s="148">
        <v>0</v>
      </c>
      <c r="I16" s="148">
        <f>SUM(E16:H16)</f>
        <v>147095401.13</v>
      </c>
      <c r="J16" s="145"/>
    </row>
    <row r="17" spans="2:11" ht="14.1" customHeight="1" x14ac:dyDescent="0.25">
      <c r="B17" s="146"/>
      <c r="C17" s="267" t="s">
        <v>55</v>
      </c>
      <c r="D17" s="267"/>
      <c r="E17" s="148">
        <v>0</v>
      </c>
      <c r="F17" s="148">
        <f>BR!E44-BR!D44</f>
        <v>-1639746.4500000002</v>
      </c>
      <c r="G17" s="148">
        <v>0</v>
      </c>
      <c r="H17" s="148">
        <v>0</v>
      </c>
      <c r="I17" s="148">
        <f>SUM(E17:H17)</f>
        <v>-1639746.4500000002</v>
      </c>
      <c r="J17" s="145"/>
    </row>
    <row r="18" spans="2:11" ht="14.1" customHeight="1" x14ac:dyDescent="0.25">
      <c r="B18" s="146"/>
      <c r="C18" s="267" t="s">
        <v>145</v>
      </c>
      <c r="D18" s="267"/>
      <c r="E18" s="148">
        <v>0</v>
      </c>
      <c r="F18" s="148">
        <f>BR!E45-BR!D45</f>
        <v>0</v>
      </c>
      <c r="G18" s="148">
        <v>0</v>
      </c>
      <c r="H18" s="148">
        <v>0</v>
      </c>
      <c r="I18" s="148">
        <f>SUM(E18:H18)</f>
        <v>0</v>
      </c>
      <c r="J18" s="145"/>
    </row>
    <row r="19" spans="2:11" ht="14.1" customHeight="1" x14ac:dyDescent="0.25">
      <c r="B19" s="146"/>
      <c r="C19" s="267" t="s">
        <v>57</v>
      </c>
      <c r="D19" s="267"/>
      <c r="E19" s="148">
        <v>0</v>
      </c>
      <c r="F19" s="148">
        <f>BR!E46-BR!D46</f>
        <v>0</v>
      </c>
      <c r="G19" s="148">
        <v>0</v>
      </c>
      <c r="H19" s="148">
        <v>0</v>
      </c>
      <c r="I19" s="148">
        <f>SUM(E19:H19)</f>
        <v>0</v>
      </c>
      <c r="J19" s="145"/>
    </row>
    <row r="20" spans="2:11" ht="14.1" customHeight="1" x14ac:dyDescent="0.25">
      <c r="B20" s="146"/>
      <c r="C20" s="151" t="s">
        <v>58</v>
      </c>
      <c r="D20" s="152"/>
      <c r="E20" s="148">
        <v>0</v>
      </c>
      <c r="F20" s="148">
        <f>BR!E47-BR!D47</f>
        <v>0</v>
      </c>
      <c r="G20" s="148">
        <v>0</v>
      </c>
      <c r="H20" s="148">
        <v>0</v>
      </c>
      <c r="I20" s="148">
        <f>SUM(E20:H20)</f>
        <v>0</v>
      </c>
      <c r="J20" s="145"/>
    </row>
    <row r="21" spans="2:11" ht="14.1" customHeight="1" x14ac:dyDescent="0.25">
      <c r="B21" s="146"/>
      <c r="C21" s="151"/>
      <c r="D21" s="152"/>
      <c r="E21" s="148"/>
      <c r="F21" s="148"/>
      <c r="G21" s="148"/>
      <c r="H21" s="148"/>
      <c r="I21" s="148"/>
      <c r="J21" s="145"/>
    </row>
    <row r="22" spans="2:11" ht="30" customHeight="1" x14ac:dyDescent="0.25">
      <c r="B22" s="146"/>
      <c r="C22" s="272" t="s">
        <v>146</v>
      </c>
      <c r="D22" s="272"/>
      <c r="E22" s="153">
        <f>SUM(E23:E24)</f>
        <v>0</v>
      </c>
      <c r="F22" s="153">
        <f>SUM(F23:F24)</f>
        <v>0</v>
      </c>
      <c r="G22" s="153">
        <f>SUM(G23:G24)</f>
        <v>0</v>
      </c>
      <c r="H22" s="153">
        <f>SUM(H23:H24)</f>
        <v>0</v>
      </c>
      <c r="I22" s="153">
        <f>SUM(I23:I24)</f>
        <v>0</v>
      </c>
      <c r="J22" s="145"/>
    </row>
    <row r="23" spans="2:11" ht="14.1" customHeight="1" x14ac:dyDescent="0.25">
      <c r="B23" s="146"/>
      <c r="C23" s="151" t="s">
        <v>60</v>
      </c>
      <c r="D23" s="152"/>
      <c r="E23" s="148">
        <v>0</v>
      </c>
      <c r="F23" s="148">
        <v>0</v>
      </c>
      <c r="G23" s="148">
        <v>0</v>
      </c>
      <c r="H23" s="148">
        <f>BR!E48-BR!D48</f>
        <v>0</v>
      </c>
      <c r="I23" s="148">
        <f>SUM(E23:H23)</f>
        <v>0</v>
      </c>
      <c r="J23" s="145"/>
    </row>
    <row r="24" spans="2:11" ht="14.1" customHeight="1" x14ac:dyDescent="0.25">
      <c r="B24" s="143"/>
      <c r="C24" s="151" t="s">
        <v>61</v>
      </c>
      <c r="D24" s="147"/>
      <c r="E24" s="148">
        <v>0</v>
      </c>
      <c r="F24" s="148">
        <v>0</v>
      </c>
      <c r="G24" s="148">
        <v>0</v>
      </c>
      <c r="H24" s="148">
        <f>BR!E49-BR!D49</f>
        <v>0</v>
      </c>
      <c r="I24" s="148">
        <f>SUM(E24:H24)</f>
        <v>0</v>
      </c>
      <c r="J24" s="145"/>
    </row>
    <row r="25" spans="2:11" ht="14.1" customHeight="1" x14ac:dyDescent="0.25">
      <c r="B25" s="143"/>
      <c r="C25" s="154"/>
      <c r="D25" s="147"/>
      <c r="E25" s="148"/>
      <c r="F25" s="148"/>
      <c r="G25" s="148"/>
      <c r="H25" s="148"/>
      <c r="I25" s="148"/>
      <c r="J25" s="145"/>
    </row>
    <row r="26" spans="2:11" ht="14.1" customHeight="1" x14ac:dyDescent="0.25">
      <c r="B26" s="155"/>
      <c r="C26" s="287" t="s">
        <v>147</v>
      </c>
      <c r="D26" s="287"/>
      <c r="E26" s="156">
        <f>E8+E10+E15+E22</f>
        <v>895201344.06000006</v>
      </c>
      <c r="F26" s="156">
        <f>F8+F10+F15+F22</f>
        <v>-197958845.22999999</v>
      </c>
      <c r="G26" s="156">
        <f>G8+G10+G15+G22</f>
        <v>147095401.13</v>
      </c>
      <c r="H26" s="156">
        <f>H8+H10+H15+H22</f>
        <v>0</v>
      </c>
      <c r="I26" s="156">
        <f>I8+I10+I15+I22</f>
        <v>844337899.96000004</v>
      </c>
      <c r="J26" s="157"/>
    </row>
    <row r="27" spans="2:11" ht="14.1" customHeight="1" x14ac:dyDescent="0.25">
      <c r="E27" s="21"/>
      <c r="F27" s="21"/>
      <c r="J27" s="11"/>
    </row>
    <row r="28" spans="2:11" ht="14.1" customHeight="1" x14ac:dyDescent="0.25">
      <c r="B28" s="9"/>
      <c r="C28" s="270" t="s">
        <v>64</v>
      </c>
      <c r="D28" s="270"/>
      <c r="E28" s="270"/>
      <c r="F28" s="270"/>
      <c r="G28" s="270"/>
      <c r="H28" s="270"/>
      <c r="I28" s="270"/>
      <c r="J28" s="270"/>
      <c r="K28" s="12"/>
    </row>
    <row r="29" spans="2:11" ht="14.1" customHeight="1" x14ac:dyDescent="0.25">
      <c r="B29" s="9"/>
      <c r="C29" s="29"/>
      <c r="D29" s="29"/>
      <c r="E29" s="29"/>
      <c r="F29" s="29"/>
      <c r="G29" s="29"/>
      <c r="H29" s="29"/>
      <c r="I29" s="29"/>
      <c r="J29" s="29"/>
      <c r="K29" s="12"/>
    </row>
    <row r="30" spans="2:11" ht="14.1" customHeight="1" x14ac:dyDescent="0.25">
      <c r="B30" s="9"/>
      <c r="C30" s="29"/>
      <c r="D30" s="29"/>
      <c r="E30" s="29"/>
      <c r="F30" s="29"/>
      <c r="G30" s="29"/>
      <c r="H30" s="29"/>
      <c r="I30" s="29"/>
      <c r="J30" s="29"/>
      <c r="K30" s="12"/>
    </row>
    <row r="31" spans="2:11" ht="14.1" customHeight="1" x14ac:dyDescent="0.25">
      <c r="B31" s="9"/>
      <c r="C31" s="29"/>
      <c r="D31" s="29"/>
      <c r="E31" s="29"/>
      <c r="F31" s="29"/>
      <c r="G31" s="29"/>
      <c r="H31" s="29"/>
      <c r="I31" s="29"/>
      <c r="J31" s="29"/>
      <c r="K31" s="12"/>
    </row>
    <row r="32" spans="2:11" ht="14.1" customHeight="1" x14ac:dyDescent="0.25">
      <c r="B32" s="9"/>
      <c r="C32" s="12"/>
      <c r="D32" s="13"/>
      <c r="E32" s="14"/>
      <c r="F32" s="14"/>
      <c r="G32" s="9"/>
      <c r="H32" s="15"/>
      <c r="I32" s="13"/>
      <c r="J32" s="14"/>
      <c r="K32" s="14"/>
    </row>
    <row r="33" spans="2:11" ht="14.1" customHeight="1" x14ac:dyDescent="0.25">
      <c r="B33" s="9"/>
      <c r="C33" s="286"/>
      <c r="D33" s="286"/>
      <c r="E33" s="56"/>
      <c r="F33" s="290"/>
      <c r="G33" s="290"/>
      <c r="H33" s="290"/>
      <c r="I33" s="290"/>
      <c r="J33" s="14"/>
      <c r="K33" s="14"/>
    </row>
    <row r="34" spans="2:11" ht="14.1" customHeight="1" x14ac:dyDescent="0.25">
      <c r="B34" s="9"/>
      <c r="C34" s="266" t="str">
        <f>'01.ESF'!D65</f>
        <v>DR. ALFREDO ROMAN MESSINA</v>
      </c>
      <c r="D34" s="285"/>
      <c r="E34" s="56"/>
      <c r="F34" s="266" t="str">
        <f>'01.ESF'!H65</f>
        <v>LIC. ISMAEL CARREON RUELAS</v>
      </c>
      <c r="G34" s="285"/>
      <c r="H34" s="285"/>
      <c r="I34" s="285"/>
      <c r="J34" s="17"/>
      <c r="K34" s="14"/>
    </row>
    <row r="35" spans="2:11" ht="45" customHeight="1" x14ac:dyDescent="0.25">
      <c r="B35" s="9"/>
      <c r="C35" s="265" t="str">
        <f>'01.ESF'!D66</f>
        <v>DIRECCION GENERAL</v>
      </c>
      <c r="D35" s="280"/>
      <c r="E35" s="20"/>
      <c r="F35" s="265" t="str">
        <f>'01.ESF'!H66</f>
        <v>DIRECCION ADMINISTRATIVA</v>
      </c>
      <c r="G35" s="280"/>
      <c r="H35" s="280"/>
      <c r="I35" s="280"/>
      <c r="J35" s="17"/>
      <c r="K35" s="14"/>
    </row>
    <row r="36" spans="2:11" ht="15" customHeight="1" x14ac:dyDescent="0.25">
      <c r="B36" s="280" t="s">
        <v>131</v>
      </c>
      <c r="C36" s="280"/>
      <c r="D36" s="280"/>
      <c r="E36" s="280"/>
      <c r="F36" s="280"/>
      <c r="G36" s="280"/>
      <c r="H36" s="280"/>
      <c r="I36" s="280"/>
      <c r="J36" s="280"/>
    </row>
    <row r="37" spans="2:11" ht="15" customHeight="1" x14ac:dyDescent="0.25">
      <c r="B37" s="265" t="str">
        <f>'01.ESF'!B68</f>
        <v>LIC. ANGEL ALFONSO JACKSON INZUNZA</v>
      </c>
      <c r="C37" s="280"/>
      <c r="D37" s="280"/>
      <c r="E37" s="280"/>
      <c r="F37" s="280"/>
      <c r="G37" s="280"/>
      <c r="H37" s="280"/>
      <c r="I37" s="280"/>
      <c r="J37" s="280"/>
    </row>
    <row r="38" spans="2:11" ht="15" customHeight="1" x14ac:dyDescent="0.25">
      <c r="B38" s="265" t="str">
        <f>'01.ESF'!B69</f>
        <v>SUBDIRECTOR DE RECURSOS FINANCIEROS</v>
      </c>
      <c r="C38" s="280"/>
      <c r="D38" s="280"/>
      <c r="E38" s="280"/>
      <c r="F38" s="280"/>
      <c r="G38" s="280"/>
      <c r="H38" s="280"/>
      <c r="I38" s="280"/>
      <c r="J38" s="280"/>
    </row>
    <row r="39" spans="2:11" ht="15" customHeight="1" x14ac:dyDescent="0.25"/>
    <row r="40" spans="2:11" ht="15" customHeight="1" x14ac:dyDescent="0.25"/>
    <row r="41" spans="2:11" ht="15" customHeight="1" x14ac:dyDescent="0.25"/>
    <row r="42" spans="2:11" ht="15" customHeight="1" x14ac:dyDescent="0.25"/>
    <row r="43" spans="2:11" ht="15" customHeight="1" x14ac:dyDescent="0.25"/>
    <row r="44" spans="2:11" ht="15" customHeight="1" x14ac:dyDescent="0.25"/>
    <row r="45" spans="2:11" ht="15" customHeight="1" x14ac:dyDescent="0.25"/>
    <row r="46" spans="2:11" ht="15" customHeight="1" x14ac:dyDescent="0.25"/>
    <row r="47" spans="2:11" ht="15" customHeight="1" x14ac:dyDescent="0.25"/>
    <row r="48" spans="2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28">
    <mergeCell ref="B36:J36"/>
    <mergeCell ref="B37:J37"/>
    <mergeCell ref="B38:J38"/>
    <mergeCell ref="C13:D13"/>
    <mergeCell ref="B1:J1"/>
    <mergeCell ref="B4:J4"/>
    <mergeCell ref="C8:D8"/>
    <mergeCell ref="C10:D10"/>
    <mergeCell ref="C11:D11"/>
    <mergeCell ref="B2:J2"/>
    <mergeCell ref="D5:J5"/>
    <mergeCell ref="C6:D6"/>
    <mergeCell ref="B3:J3"/>
    <mergeCell ref="C12:D12"/>
    <mergeCell ref="C35:D35"/>
    <mergeCell ref="F33:I33"/>
    <mergeCell ref="F34:I34"/>
    <mergeCell ref="F35:I35"/>
    <mergeCell ref="C15:D15"/>
    <mergeCell ref="C16:D16"/>
    <mergeCell ref="C19:D19"/>
    <mergeCell ref="C33:D33"/>
    <mergeCell ref="C34:D34"/>
    <mergeCell ref="C26:D26"/>
    <mergeCell ref="C28:J28"/>
    <mergeCell ref="C22:D22"/>
    <mergeCell ref="C17:D17"/>
    <mergeCell ref="C18:D18"/>
  </mergeCells>
  <printOptions horizontalCentered="1"/>
  <pageMargins left="0.59055118110236227" right="0.39370078740157483" top="0.59055118110236227" bottom="0.59055118110236227" header="0" footer="0"/>
  <pageSetup scale="7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workbookViewId="0">
      <selection activeCell="B60" sqref="B60:O60"/>
    </sheetView>
  </sheetViews>
  <sheetFormatPr baseColWidth="10" defaultColWidth="0" defaultRowHeight="15" x14ac:dyDescent="0.25"/>
  <cols>
    <col min="1" max="1" width="3.42578125" style="43" customWidth="1"/>
    <col min="2" max="3" width="3.7109375" style="43" customWidth="1"/>
    <col min="4" max="4" width="24.7109375" style="43" customWidth="1"/>
    <col min="5" max="5" width="15.7109375" style="43" customWidth="1"/>
    <col min="6" max="6" width="5.7109375" style="43" customWidth="1"/>
    <col min="7" max="7" width="12.7109375" style="51" customWidth="1"/>
    <col min="8" max="8" width="2.7109375" style="43" customWidth="1"/>
    <col min="9" max="10" width="3.7109375" style="43" customWidth="1"/>
    <col min="11" max="11" width="24.7109375" style="43" customWidth="1"/>
    <col min="12" max="12" width="15.7109375" style="43" customWidth="1"/>
    <col min="13" max="13" width="5.7109375" style="43" customWidth="1"/>
    <col min="14" max="14" width="12.7109375" style="43" customWidth="1"/>
    <col min="15" max="15" width="1.85546875" style="43" customWidth="1"/>
    <col min="16" max="16" width="3" style="43" customWidth="1"/>
    <col min="17" max="17" width="0" style="43" hidden="1"/>
    <col min="18" max="18" width="0" style="38" hidden="1"/>
  </cols>
  <sheetData>
    <row r="1" spans="1:15" s="43" customFormat="1" ht="15" customHeight="1" x14ac:dyDescent="0.2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 x14ac:dyDescent="0.25">
      <c r="B2" s="274" t="s">
        <v>148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5" customHeight="1" x14ac:dyDescent="0.25">
      <c r="B3" s="274" t="str">
        <f>'01.ESF'!B3</f>
        <v xml:space="preserve"> Al 31 de Marzo de 2016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5" customHeigh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s="43" customFormat="1" ht="12" customHeight="1" x14ac:dyDescent="0.2">
      <c r="B5" s="71"/>
      <c r="C5" s="158"/>
      <c r="D5" s="159"/>
      <c r="E5" s="158"/>
      <c r="F5" s="158"/>
      <c r="G5" s="160"/>
      <c r="H5" s="159"/>
      <c r="I5" s="71"/>
      <c r="J5" s="71"/>
      <c r="K5" s="71"/>
      <c r="L5" s="71"/>
      <c r="M5" s="71"/>
      <c r="N5" s="71"/>
      <c r="O5" s="71"/>
    </row>
    <row r="6" spans="1:15" s="43" customFormat="1" ht="12" customHeight="1" x14ac:dyDescent="0.2">
      <c r="A6" s="57"/>
      <c r="B6" s="293" t="s">
        <v>4</v>
      </c>
      <c r="C6" s="277"/>
      <c r="D6" s="277"/>
      <c r="E6" s="277"/>
      <c r="F6" s="161"/>
      <c r="G6" s="162" t="s">
        <v>5</v>
      </c>
      <c r="H6" s="163"/>
      <c r="I6" s="277" t="s">
        <v>4</v>
      </c>
      <c r="J6" s="277"/>
      <c r="K6" s="277"/>
      <c r="L6" s="277"/>
      <c r="M6" s="161"/>
      <c r="N6" s="162" t="s">
        <v>5</v>
      </c>
      <c r="O6" s="164"/>
    </row>
    <row r="7" spans="1:15" s="43" customFormat="1" ht="12" customHeight="1" x14ac:dyDescent="0.2">
      <c r="B7" s="165"/>
      <c r="C7" s="71"/>
      <c r="D7" s="68"/>
      <c r="E7" s="68"/>
      <c r="F7" s="68"/>
      <c r="G7" s="98"/>
      <c r="H7" s="71"/>
      <c r="I7" s="71"/>
      <c r="J7" s="71"/>
      <c r="K7" s="71"/>
      <c r="L7" s="71"/>
      <c r="M7" s="71"/>
      <c r="N7" s="71"/>
      <c r="O7" s="78"/>
    </row>
    <row r="8" spans="1:15" s="43" customFormat="1" ht="12" customHeight="1" x14ac:dyDescent="0.2">
      <c r="A8" s="51"/>
      <c r="B8" s="79"/>
      <c r="C8" s="83"/>
      <c r="D8" s="83"/>
      <c r="E8" s="83"/>
      <c r="F8" s="83"/>
      <c r="G8" s="98"/>
      <c r="H8" s="98"/>
      <c r="I8" s="71"/>
      <c r="J8" s="71"/>
      <c r="K8" s="71"/>
      <c r="L8" s="71"/>
      <c r="M8" s="71"/>
      <c r="N8" s="71"/>
      <c r="O8" s="78"/>
    </row>
    <row r="9" spans="1:15" x14ac:dyDescent="0.25">
      <c r="A9" s="51"/>
      <c r="B9" s="291" t="s">
        <v>149</v>
      </c>
      <c r="C9" s="292"/>
      <c r="D9" s="292"/>
      <c r="E9" s="292"/>
      <c r="F9" s="292"/>
      <c r="G9" s="98"/>
      <c r="H9" s="98"/>
      <c r="I9" s="292" t="s">
        <v>150</v>
      </c>
      <c r="J9" s="292"/>
      <c r="K9" s="292"/>
      <c r="L9" s="292"/>
      <c r="M9" s="292"/>
      <c r="N9" s="85"/>
      <c r="O9" s="78"/>
    </row>
    <row r="10" spans="1:15" ht="12" customHeight="1" x14ac:dyDescent="0.25">
      <c r="A10" s="51"/>
      <c r="B10" s="79"/>
      <c r="C10" s="83"/>
      <c r="D10" s="98"/>
      <c r="E10" s="83"/>
      <c r="F10" s="83"/>
      <c r="G10" s="98"/>
      <c r="H10" s="98"/>
      <c r="I10" s="98"/>
      <c r="J10" s="83"/>
      <c r="K10" s="83"/>
      <c r="L10" s="83"/>
      <c r="M10" s="83"/>
      <c r="N10" s="85"/>
      <c r="O10" s="78"/>
    </row>
    <row r="11" spans="1:15" x14ac:dyDescent="0.25">
      <c r="A11" s="51"/>
      <c r="B11" s="79"/>
      <c r="C11" s="292" t="s">
        <v>151</v>
      </c>
      <c r="D11" s="292"/>
      <c r="E11" s="292"/>
      <c r="F11" s="292"/>
      <c r="G11" s="86">
        <f>SUM(G12:G22)</f>
        <v>844422628.60000002</v>
      </c>
      <c r="H11" s="98"/>
      <c r="I11" s="98"/>
      <c r="J11" s="292" t="s">
        <v>151</v>
      </c>
      <c r="K11" s="292"/>
      <c r="L11" s="292"/>
      <c r="M11" s="292"/>
      <c r="N11" s="86">
        <f>SUM(N12:N14)</f>
        <v>0</v>
      </c>
      <c r="O11" s="78"/>
    </row>
    <row r="12" spans="1:15" ht="24" customHeight="1" x14ac:dyDescent="0.25">
      <c r="A12" s="51"/>
      <c r="B12" s="79"/>
      <c r="C12" s="83"/>
      <c r="D12" s="294" t="s">
        <v>81</v>
      </c>
      <c r="E12" s="294"/>
      <c r="F12" s="294"/>
      <c r="G12" s="166">
        <f>'02.EA'!E10</f>
        <v>0</v>
      </c>
      <c r="H12" s="98"/>
      <c r="I12" s="98"/>
      <c r="J12" s="71"/>
      <c r="K12" s="295" t="s">
        <v>33</v>
      </c>
      <c r="L12" s="295"/>
      <c r="M12" s="295"/>
      <c r="N12" s="167">
        <f>'05.ECSF'!E24</f>
        <v>0</v>
      </c>
      <c r="O12" s="78"/>
    </row>
    <row r="13" spans="1:15" ht="12" customHeight="1" x14ac:dyDescent="0.25">
      <c r="A13" s="51"/>
      <c r="B13" s="79"/>
      <c r="C13" s="83"/>
      <c r="D13" s="267" t="s">
        <v>152</v>
      </c>
      <c r="E13" s="267"/>
      <c r="F13" s="267"/>
      <c r="G13" s="166">
        <f>'02.EA'!E11</f>
        <v>0</v>
      </c>
      <c r="H13" s="98"/>
      <c r="I13" s="98"/>
      <c r="J13" s="71"/>
      <c r="K13" s="270" t="s">
        <v>35</v>
      </c>
      <c r="L13" s="270"/>
      <c r="M13" s="270"/>
      <c r="N13" s="85">
        <f>'05.ECSF'!E25</f>
        <v>0</v>
      </c>
      <c r="O13" s="78"/>
    </row>
    <row r="14" spans="1:15" ht="12" customHeight="1" x14ac:dyDescent="0.25">
      <c r="A14" s="51"/>
      <c r="B14" s="79"/>
      <c r="C14" s="101"/>
      <c r="D14" s="267" t="s">
        <v>153</v>
      </c>
      <c r="E14" s="267"/>
      <c r="F14" s="267"/>
      <c r="G14" s="166">
        <f>'02.EA'!E12</f>
        <v>0</v>
      </c>
      <c r="H14" s="98"/>
      <c r="I14" s="98"/>
      <c r="J14" s="98"/>
      <c r="K14" s="270" t="s">
        <v>154</v>
      </c>
      <c r="L14" s="270"/>
      <c r="M14" s="270"/>
      <c r="N14" s="85">
        <f>'05.ECSF'!E26+'05.ECSF'!E27+'05.ECSF'!E28+'05.ECSF'!E29+'05.ECSF'!E30</f>
        <v>0</v>
      </c>
      <c r="O14" s="78"/>
    </row>
    <row r="15" spans="1:15" ht="12" customHeight="1" x14ac:dyDescent="0.25">
      <c r="A15" s="51"/>
      <c r="B15" s="79"/>
      <c r="C15" s="101"/>
      <c r="D15" s="267" t="s">
        <v>87</v>
      </c>
      <c r="E15" s="267"/>
      <c r="F15" s="267"/>
      <c r="G15" s="166">
        <f>'02.EA'!E13</f>
        <v>0</v>
      </c>
      <c r="H15" s="98"/>
      <c r="I15" s="98"/>
      <c r="J15" s="98"/>
      <c r="K15" s="71"/>
      <c r="L15" s="71"/>
      <c r="M15" s="71"/>
      <c r="N15" s="71"/>
      <c r="O15" s="78"/>
    </row>
    <row r="16" spans="1:15" ht="12" customHeight="1" x14ac:dyDescent="0.25">
      <c r="A16" s="51"/>
      <c r="B16" s="79"/>
      <c r="C16" s="101"/>
      <c r="D16" s="267" t="s">
        <v>88</v>
      </c>
      <c r="E16" s="267"/>
      <c r="F16" s="267"/>
      <c r="G16" s="166">
        <f>'02.EA'!E14</f>
        <v>0</v>
      </c>
      <c r="H16" s="98"/>
      <c r="I16" s="98"/>
      <c r="J16" s="292" t="s">
        <v>155</v>
      </c>
      <c r="K16" s="292"/>
      <c r="L16" s="292"/>
      <c r="M16" s="292"/>
      <c r="N16" s="86">
        <f>SUM(N17:N19)</f>
        <v>6878096.1899999995</v>
      </c>
      <c r="O16" s="78"/>
    </row>
    <row r="17" spans="1:15" ht="24" customHeight="1" x14ac:dyDescent="0.25">
      <c r="A17" s="51"/>
      <c r="B17" s="79"/>
      <c r="C17" s="101"/>
      <c r="D17" s="267" t="s">
        <v>90</v>
      </c>
      <c r="E17" s="267"/>
      <c r="F17" s="267"/>
      <c r="G17" s="166">
        <f>'02.EA'!E15</f>
        <v>0</v>
      </c>
      <c r="H17" s="98"/>
      <c r="I17" s="98"/>
      <c r="J17" s="98"/>
      <c r="K17" s="267" t="s">
        <v>33</v>
      </c>
      <c r="L17" s="267"/>
      <c r="M17" s="267"/>
      <c r="N17" s="168">
        <f>'05.ECSF'!F24</f>
        <v>3347296.38</v>
      </c>
      <c r="O17" s="78"/>
    </row>
    <row r="18" spans="1:15" ht="12" customHeight="1" x14ac:dyDescent="0.25">
      <c r="A18" s="51"/>
      <c r="B18" s="79"/>
      <c r="C18" s="101"/>
      <c r="D18" s="267" t="s">
        <v>92</v>
      </c>
      <c r="E18" s="267"/>
      <c r="F18" s="267"/>
      <c r="G18" s="166">
        <f>'02.EA'!E16</f>
        <v>19882843.239999998</v>
      </c>
      <c r="H18" s="98"/>
      <c r="I18" s="98"/>
      <c r="J18" s="83"/>
      <c r="K18" s="270" t="s">
        <v>35</v>
      </c>
      <c r="L18" s="270"/>
      <c r="M18" s="270"/>
      <c r="N18" s="168">
        <f>'05.ECSF'!F25</f>
        <v>3530799.81</v>
      </c>
      <c r="O18" s="78"/>
    </row>
    <row r="19" spans="1:15" ht="48" customHeight="1" x14ac:dyDescent="0.25">
      <c r="A19" s="51"/>
      <c r="B19" s="79"/>
      <c r="C19" s="101"/>
      <c r="D19" s="294" t="s">
        <v>94</v>
      </c>
      <c r="E19" s="294"/>
      <c r="F19" s="95"/>
      <c r="G19" s="169">
        <f>'02.EA'!E17</f>
        <v>0</v>
      </c>
      <c r="H19" s="98"/>
      <c r="I19" s="98"/>
      <c r="J19" s="71"/>
      <c r="K19" s="270" t="s">
        <v>156</v>
      </c>
      <c r="L19" s="270"/>
      <c r="M19" s="270"/>
      <c r="N19" s="85">
        <f>'05.ECSF'!F26+'05.ECSF'!F27+'05.ECSF'!F28+'05.ECSF'!F29+'05.ECSF'!F30</f>
        <v>0</v>
      </c>
      <c r="O19" s="78"/>
    </row>
    <row r="20" spans="1:15" ht="12" customHeight="1" x14ac:dyDescent="0.25">
      <c r="A20" s="51"/>
      <c r="B20" s="79"/>
      <c r="C20" s="83"/>
      <c r="D20" s="267" t="s">
        <v>99</v>
      </c>
      <c r="E20" s="267"/>
      <c r="F20" s="267"/>
      <c r="G20" s="85">
        <f>'02.EA'!E20</f>
        <v>130197105.09999999</v>
      </c>
      <c r="H20" s="98"/>
      <c r="I20" s="98"/>
      <c r="J20" s="98"/>
      <c r="K20" s="71"/>
      <c r="L20" s="71"/>
      <c r="M20" s="71"/>
      <c r="N20" s="71"/>
      <c r="O20" s="78"/>
    </row>
    <row r="21" spans="1:15" ht="12" customHeight="1" x14ac:dyDescent="0.25">
      <c r="A21" s="51"/>
      <c r="B21" s="79"/>
      <c r="C21" s="101"/>
      <c r="D21" s="267" t="s">
        <v>157</v>
      </c>
      <c r="E21" s="267"/>
      <c r="F21" s="267"/>
      <c r="G21" s="85">
        <f>'02.EA'!E21</f>
        <v>685251075.03999996</v>
      </c>
      <c r="H21" s="98"/>
      <c r="I21" s="98"/>
      <c r="J21" s="292" t="s">
        <v>158</v>
      </c>
      <c r="K21" s="292"/>
      <c r="L21" s="292"/>
      <c r="M21" s="292"/>
      <c r="N21" s="86">
        <f>N11-N16</f>
        <v>-6878096.1899999995</v>
      </c>
      <c r="O21" s="78"/>
    </row>
    <row r="22" spans="1:15" x14ac:dyDescent="0.25">
      <c r="A22" s="51"/>
      <c r="B22" s="79"/>
      <c r="C22" s="83"/>
      <c r="D22" s="267" t="s">
        <v>159</v>
      </c>
      <c r="E22" s="267"/>
      <c r="F22" s="101"/>
      <c r="G22" s="85">
        <f>'02.EA'!E23</f>
        <v>9091605.2200000007</v>
      </c>
      <c r="H22" s="98"/>
      <c r="I22" s="98"/>
      <c r="J22" s="71"/>
      <c r="K22" s="71"/>
      <c r="L22" s="71"/>
      <c r="M22" s="71"/>
      <c r="N22" s="71"/>
      <c r="O22" s="78"/>
    </row>
    <row r="23" spans="1:15" ht="12" customHeight="1" x14ac:dyDescent="0.25">
      <c r="A23" s="51"/>
      <c r="B23" s="79"/>
      <c r="C23" s="83"/>
      <c r="D23" s="98"/>
      <c r="E23" s="83"/>
      <c r="F23" s="83"/>
      <c r="G23" s="98"/>
      <c r="H23" s="98"/>
      <c r="I23" s="71"/>
      <c r="J23" s="71"/>
      <c r="K23" s="71"/>
      <c r="L23" s="71"/>
      <c r="M23" s="71"/>
      <c r="N23" s="71"/>
      <c r="O23" s="78"/>
    </row>
    <row r="24" spans="1:15" x14ac:dyDescent="0.25">
      <c r="A24" s="51"/>
      <c r="B24" s="79"/>
      <c r="C24" s="292" t="s">
        <v>155</v>
      </c>
      <c r="D24" s="292"/>
      <c r="E24" s="292"/>
      <c r="F24" s="292"/>
      <c r="G24" s="86">
        <f>SUM(G25:G40)</f>
        <v>697327227.47000003</v>
      </c>
      <c r="H24" s="98"/>
      <c r="I24" s="292" t="s">
        <v>160</v>
      </c>
      <c r="J24" s="292"/>
      <c r="K24" s="292"/>
      <c r="L24" s="292"/>
      <c r="M24" s="292"/>
      <c r="N24" s="85"/>
      <c r="O24" s="78"/>
    </row>
    <row r="25" spans="1:15" ht="12" customHeight="1" x14ac:dyDescent="0.25">
      <c r="A25" s="51"/>
      <c r="B25" s="79"/>
      <c r="C25" s="97"/>
      <c r="D25" s="267" t="s">
        <v>161</v>
      </c>
      <c r="E25" s="267"/>
      <c r="F25" s="267"/>
      <c r="G25" s="85">
        <f>'02.EA'!I10</f>
        <v>619727427.08000004</v>
      </c>
      <c r="H25" s="98"/>
      <c r="I25" s="98"/>
      <c r="J25" s="83"/>
      <c r="K25" s="83"/>
      <c r="L25" s="83"/>
      <c r="M25" s="83"/>
      <c r="N25" s="85"/>
      <c r="O25" s="78"/>
    </row>
    <row r="26" spans="1:15" ht="12" customHeight="1" x14ac:dyDescent="0.25">
      <c r="A26" s="51"/>
      <c r="B26" s="79"/>
      <c r="C26" s="97"/>
      <c r="D26" s="267" t="s">
        <v>84</v>
      </c>
      <c r="E26" s="267"/>
      <c r="F26" s="267"/>
      <c r="G26" s="85">
        <f>'02.EA'!I11</f>
        <v>15324267.65</v>
      </c>
      <c r="H26" s="98"/>
      <c r="I26" s="71"/>
      <c r="J26" s="292" t="s">
        <v>151</v>
      </c>
      <c r="K26" s="292"/>
      <c r="L26" s="292"/>
      <c r="M26" s="292"/>
      <c r="N26" s="86">
        <f>N27+N30+N31</f>
        <v>23896451.650000095</v>
      </c>
      <c r="O26" s="78"/>
    </row>
    <row r="27" spans="1:15" ht="12" customHeight="1" x14ac:dyDescent="0.25">
      <c r="A27" s="51"/>
      <c r="B27" s="79"/>
      <c r="C27" s="97"/>
      <c r="D27" s="267" t="s">
        <v>86</v>
      </c>
      <c r="E27" s="267"/>
      <c r="F27" s="267"/>
      <c r="G27" s="85">
        <f>'02.EA'!I12</f>
        <v>59601854.06000001</v>
      </c>
      <c r="H27" s="98"/>
      <c r="I27" s="98"/>
      <c r="J27" s="71"/>
      <c r="K27" s="270" t="s">
        <v>162</v>
      </c>
      <c r="L27" s="270"/>
      <c r="M27" s="270"/>
      <c r="N27" s="85">
        <f>SUM(N28:N29)</f>
        <v>0</v>
      </c>
      <c r="O27" s="78"/>
    </row>
    <row r="28" spans="1:15" ht="12" customHeight="1" x14ac:dyDescent="0.25">
      <c r="A28" s="51"/>
      <c r="B28" s="79"/>
      <c r="C28" s="83"/>
      <c r="D28" s="267" t="s">
        <v>91</v>
      </c>
      <c r="E28" s="267"/>
      <c r="F28" s="267"/>
      <c r="G28" s="85">
        <f>'02.EA'!I15</f>
        <v>0</v>
      </c>
      <c r="H28" s="98"/>
      <c r="I28" s="98"/>
      <c r="J28" s="97"/>
      <c r="K28" s="270" t="s">
        <v>163</v>
      </c>
      <c r="L28" s="270"/>
      <c r="M28" s="270"/>
      <c r="N28" s="85">
        <v>0</v>
      </c>
      <c r="O28" s="78"/>
    </row>
    <row r="29" spans="1:15" ht="12" customHeight="1" x14ac:dyDescent="0.25">
      <c r="A29" s="51"/>
      <c r="B29" s="79"/>
      <c r="C29" s="97"/>
      <c r="D29" s="267" t="s">
        <v>164</v>
      </c>
      <c r="E29" s="267"/>
      <c r="F29" s="267"/>
      <c r="G29" s="85">
        <f>'02.EA'!I16</f>
        <v>0</v>
      </c>
      <c r="H29" s="98"/>
      <c r="I29" s="98"/>
      <c r="J29" s="97"/>
      <c r="K29" s="270" t="s">
        <v>165</v>
      </c>
      <c r="L29" s="270"/>
      <c r="M29" s="270"/>
      <c r="N29" s="85">
        <v>0</v>
      </c>
      <c r="O29" s="78"/>
    </row>
    <row r="30" spans="1:15" ht="12" customHeight="1" x14ac:dyDescent="0.25">
      <c r="A30" s="51"/>
      <c r="B30" s="79"/>
      <c r="C30" s="97"/>
      <c r="D30" s="267" t="s">
        <v>166</v>
      </c>
      <c r="E30" s="267"/>
      <c r="F30" s="267"/>
      <c r="G30" s="85">
        <f>'02.EA'!I17</f>
        <v>0</v>
      </c>
      <c r="H30" s="98"/>
      <c r="I30" s="98"/>
      <c r="J30" s="97"/>
      <c r="K30" s="270" t="s">
        <v>167</v>
      </c>
      <c r="L30" s="270"/>
      <c r="M30" s="270"/>
      <c r="N30" s="85">
        <f>'05.ECSF'!E13+'05.ECSF'!E14+'05.ECSF'!E15+'05.ECSF'!E16+'05.ECSF'!E17+'05.ECSF'!E18+'05.ECSF'!E22+'05.ECSF'!E23+'05.ECSF'!J8+'05.ECSF'!J41+'05.ECSF'!J42+'05.ECSF'!J43+'05.ECSF'!J44+'05.ECSF'!J48+'05.ECSF'!J49</f>
        <v>23896451.650000095</v>
      </c>
      <c r="O30" s="78"/>
    </row>
    <row r="31" spans="1:15" ht="12" customHeight="1" x14ac:dyDescent="0.25">
      <c r="A31" s="51"/>
      <c r="B31" s="79"/>
      <c r="C31" s="97"/>
      <c r="D31" s="267" t="s">
        <v>96</v>
      </c>
      <c r="E31" s="267"/>
      <c r="F31" s="267"/>
      <c r="G31" s="85">
        <f>'02.EA'!I18</f>
        <v>2671547</v>
      </c>
      <c r="H31" s="98"/>
      <c r="I31" s="98"/>
      <c r="J31" s="98"/>
      <c r="K31" s="270"/>
      <c r="L31" s="270"/>
      <c r="M31" s="270"/>
      <c r="N31" s="85"/>
      <c r="O31" s="78"/>
    </row>
    <row r="32" spans="1:15" ht="12" customHeight="1" x14ac:dyDescent="0.25">
      <c r="A32" s="51"/>
      <c r="B32" s="79"/>
      <c r="C32" s="97"/>
      <c r="D32" s="267" t="s">
        <v>98</v>
      </c>
      <c r="E32" s="267"/>
      <c r="F32" s="267"/>
      <c r="G32" s="85">
        <f>'02.EA'!I19</f>
        <v>0</v>
      </c>
      <c r="H32" s="98"/>
      <c r="I32" s="98"/>
      <c r="J32" s="98"/>
      <c r="K32" s="71"/>
      <c r="L32" s="71"/>
      <c r="M32" s="71"/>
      <c r="N32" s="71"/>
      <c r="O32" s="78"/>
    </row>
    <row r="33" spans="1:15" ht="12" customHeight="1" x14ac:dyDescent="0.25">
      <c r="A33" s="51"/>
      <c r="B33" s="79"/>
      <c r="C33" s="97"/>
      <c r="D33" s="267" t="s">
        <v>100</v>
      </c>
      <c r="E33" s="267"/>
      <c r="F33" s="267"/>
      <c r="G33" s="85">
        <f>'02.EA'!I20</f>
        <v>0</v>
      </c>
      <c r="H33" s="98"/>
      <c r="I33" s="98"/>
      <c r="J33" s="292" t="s">
        <v>155</v>
      </c>
      <c r="K33" s="292"/>
      <c r="L33" s="292"/>
      <c r="M33" s="292"/>
      <c r="N33" s="86">
        <f>N34+N37+N38</f>
        <v>94031243.539999992</v>
      </c>
      <c r="O33" s="78"/>
    </row>
    <row r="34" spans="1:15" ht="12" customHeight="1" x14ac:dyDescent="0.25">
      <c r="A34" s="51"/>
      <c r="B34" s="79"/>
      <c r="C34" s="97"/>
      <c r="D34" s="267" t="s">
        <v>102</v>
      </c>
      <c r="E34" s="267"/>
      <c r="F34" s="267"/>
      <c r="G34" s="85">
        <f>'02.EA'!I21</f>
        <v>0</v>
      </c>
      <c r="H34" s="98"/>
      <c r="I34" s="71"/>
      <c r="J34" s="71"/>
      <c r="K34" s="270" t="s">
        <v>168</v>
      </c>
      <c r="L34" s="270"/>
      <c r="M34" s="270"/>
      <c r="N34" s="85">
        <f>SUM(N35:N36)</f>
        <v>0</v>
      </c>
      <c r="O34" s="78"/>
    </row>
    <row r="35" spans="1:15" ht="12" customHeight="1" x14ac:dyDescent="0.25">
      <c r="A35" s="51"/>
      <c r="B35" s="79"/>
      <c r="C35" s="97"/>
      <c r="D35" s="267" t="s">
        <v>103</v>
      </c>
      <c r="E35" s="267"/>
      <c r="F35" s="267"/>
      <c r="G35" s="85">
        <f>'02.EA'!I22</f>
        <v>0</v>
      </c>
      <c r="H35" s="98"/>
      <c r="I35" s="98"/>
      <c r="J35" s="71"/>
      <c r="K35" s="270" t="s">
        <v>163</v>
      </c>
      <c r="L35" s="270"/>
      <c r="M35" s="270"/>
      <c r="N35" s="85">
        <v>0</v>
      </c>
      <c r="O35" s="78"/>
    </row>
    <row r="36" spans="1:15" ht="12" customHeight="1" x14ac:dyDescent="0.25">
      <c r="A36" s="51"/>
      <c r="B36" s="79"/>
      <c r="C36" s="97"/>
      <c r="D36" s="267" t="s">
        <v>105</v>
      </c>
      <c r="E36" s="267"/>
      <c r="F36" s="267"/>
      <c r="G36" s="85">
        <f>'02.EA'!I23</f>
        <v>0</v>
      </c>
      <c r="H36" s="98"/>
      <c r="I36" s="98"/>
      <c r="J36" s="97"/>
      <c r="K36" s="270" t="s">
        <v>165</v>
      </c>
      <c r="L36" s="270"/>
      <c r="M36" s="270"/>
      <c r="N36" s="85">
        <v>0</v>
      </c>
      <c r="O36" s="78"/>
    </row>
    <row r="37" spans="1:15" ht="12" customHeight="1" x14ac:dyDescent="0.25">
      <c r="A37" s="51"/>
      <c r="B37" s="79"/>
      <c r="C37" s="97"/>
      <c r="D37" s="267" t="s">
        <v>169</v>
      </c>
      <c r="E37" s="267"/>
      <c r="F37" s="267"/>
      <c r="G37" s="85">
        <f>'02.EA'!I26</f>
        <v>0</v>
      </c>
      <c r="H37" s="98"/>
      <c r="I37" s="98"/>
      <c r="J37" s="97"/>
      <c r="K37" s="270" t="s">
        <v>170</v>
      </c>
      <c r="L37" s="270"/>
      <c r="M37" s="270"/>
      <c r="N37" s="85">
        <f>'05.ECSF'!F13+'05.ECSF'!F14+'05.ECSF'!F15+'05.ECSF'!F16+'05.ECSF'!F17+'05.ECSF'!F18+'05.ECSF'!F22+'05.ECSF'!F23+'05.ECSF'!K8+'05.ECSF'!K41+'05.ECSF'!K42+'05.ECSF'!K43+'05.ECSF'!K44+'05.ECSF'!K48+'05.ECSF'!K49</f>
        <v>94031243.539999992</v>
      </c>
      <c r="O37" s="78"/>
    </row>
    <row r="38" spans="1:15" ht="12" customHeight="1" x14ac:dyDescent="0.25">
      <c r="A38" s="51"/>
      <c r="B38" s="79"/>
      <c r="C38" s="83"/>
      <c r="D38" s="267" t="s">
        <v>171</v>
      </c>
      <c r="E38" s="267"/>
      <c r="F38" s="267"/>
      <c r="G38" s="85">
        <f>'02.EA'!I27</f>
        <v>0</v>
      </c>
      <c r="H38" s="98"/>
      <c r="I38" s="98"/>
      <c r="J38" s="97"/>
      <c r="K38" s="270"/>
      <c r="L38" s="270"/>
      <c r="M38" s="270"/>
      <c r="N38" s="85"/>
      <c r="O38" s="78"/>
    </row>
    <row r="39" spans="1:15" x14ac:dyDescent="0.25">
      <c r="A39" s="51"/>
      <c r="B39" s="79"/>
      <c r="C39" s="97"/>
      <c r="D39" s="267" t="s">
        <v>112</v>
      </c>
      <c r="E39" s="267"/>
      <c r="F39" s="267"/>
      <c r="G39" s="85">
        <f>'02.EA'!I28</f>
        <v>0</v>
      </c>
      <c r="H39" s="98"/>
      <c r="I39" s="98"/>
      <c r="J39" s="98"/>
      <c r="K39" s="71"/>
      <c r="L39" s="71"/>
      <c r="M39" s="71"/>
      <c r="N39" s="71"/>
      <c r="O39" s="78"/>
    </row>
    <row r="40" spans="1:15" ht="12" customHeight="1" x14ac:dyDescent="0.25">
      <c r="A40" s="51"/>
      <c r="B40" s="79"/>
      <c r="C40" s="97"/>
      <c r="D40" s="267" t="s">
        <v>172</v>
      </c>
      <c r="E40" s="267"/>
      <c r="F40" s="267"/>
      <c r="G40" s="85">
        <f>'02.EA'!I30+'02.EA'!I37+'02.EA'!I45</f>
        <v>2131.6799999999998</v>
      </c>
      <c r="H40" s="98"/>
      <c r="I40" s="98"/>
      <c r="J40" s="292" t="s">
        <v>173</v>
      </c>
      <c r="K40" s="292"/>
      <c r="L40" s="292"/>
      <c r="M40" s="292"/>
      <c r="N40" s="86">
        <f>N26-N33</f>
        <v>-70134791.889999896</v>
      </c>
      <c r="O40" s="78"/>
    </row>
    <row r="41" spans="1:15" ht="12" customHeight="1" x14ac:dyDescent="0.25">
      <c r="A41" s="51"/>
      <c r="B41" s="79"/>
      <c r="C41" s="97"/>
      <c r="D41" s="71"/>
      <c r="E41" s="71"/>
      <c r="F41" s="71"/>
      <c r="G41" s="71"/>
      <c r="H41" s="98"/>
      <c r="I41" s="98"/>
      <c r="J41" s="98"/>
      <c r="K41" s="98"/>
      <c r="L41" s="98"/>
      <c r="M41" s="98"/>
      <c r="N41" s="85"/>
      <c r="O41" s="78"/>
    </row>
    <row r="42" spans="1:15" ht="12" customHeight="1" x14ac:dyDescent="0.25">
      <c r="A42" s="51"/>
      <c r="B42" s="79"/>
      <c r="C42" s="83"/>
      <c r="D42" s="98"/>
      <c r="E42" s="83"/>
      <c r="F42" s="83"/>
      <c r="G42" s="98"/>
      <c r="H42" s="98"/>
      <c r="I42" s="98"/>
      <c r="J42" s="98"/>
      <c r="K42" s="98"/>
      <c r="L42" s="98"/>
      <c r="M42" s="98"/>
      <c r="N42" s="85"/>
      <c r="O42" s="78"/>
    </row>
    <row r="43" spans="1:15" s="58" customFormat="1" ht="24" customHeight="1" x14ac:dyDescent="0.2">
      <c r="A43" s="47"/>
      <c r="B43" s="170"/>
      <c r="C43" s="292" t="s">
        <v>174</v>
      </c>
      <c r="D43" s="292"/>
      <c r="E43" s="292"/>
      <c r="F43" s="292"/>
      <c r="G43" s="171">
        <f>G11-G24</f>
        <v>147095401.13</v>
      </c>
      <c r="H43" s="90"/>
      <c r="I43" s="272" t="s">
        <v>175</v>
      </c>
      <c r="J43" s="272"/>
      <c r="K43" s="272"/>
      <c r="L43" s="272"/>
      <c r="M43" s="272"/>
      <c r="N43" s="171">
        <f>G43+N21+N40</f>
        <v>70082513.050000101</v>
      </c>
      <c r="O43" s="172"/>
    </row>
    <row r="44" spans="1:15" s="58" customFormat="1" ht="12" customHeight="1" x14ac:dyDescent="0.2">
      <c r="A44" s="47"/>
      <c r="B44" s="170"/>
      <c r="C44" s="97"/>
      <c r="D44" s="97"/>
      <c r="E44" s="97"/>
      <c r="F44" s="97"/>
      <c r="G44" s="171"/>
      <c r="H44" s="90"/>
      <c r="I44" s="80"/>
      <c r="J44" s="80"/>
      <c r="K44" s="80"/>
      <c r="L44" s="80"/>
      <c r="M44" s="80"/>
      <c r="N44" s="171"/>
      <c r="O44" s="172"/>
    </row>
    <row r="45" spans="1:15" s="58" customFormat="1" ht="12" customHeight="1" x14ac:dyDescent="0.2">
      <c r="A45" s="47"/>
      <c r="B45" s="170"/>
      <c r="C45" s="97"/>
      <c r="D45" s="97"/>
      <c r="E45" s="97"/>
      <c r="F45" s="97"/>
      <c r="G45" s="171"/>
      <c r="H45" s="90"/>
      <c r="I45" s="272" t="s">
        <v>176</v>
      </c>
      <c r="J45" s="272"/>
      <c r="K45" s="272"/>
      <c r="L45" s="272"/>
      <c r="M45" s="272"/>
      <c r="N45" s="171">
        <f>BR!C8</f>
        <v>15820995.920000002</v>
      </c>
      <c r="O45" s="172"/>
    </row>
    <row r="46" spans="1:15" s="58" customFormat="1" ht="12" customHeight="1" x14ac:dyDescent="0.2">
      <c r="A46" s="47"/>
      <c r="B46" s="170"/>
      <c r="C46" s="97"/>
      <c r="D46" s="97"/>
      <c r="E46" s="97"/>
      <c r="F46" s="97"/>
      <c r="G46" s="171"/>
      <c r="H46" s="90"/>
      <c r="I46" s="272" t="s">
        <v>177</v>
      </c>
      <c r="J46" s="272"/>
      <c r="K46" s="272"/>
      <c r="L46" s="272"/>
      <c r="M46" s="272"/>
      <c r="N46" s="171">
        <f>+N43+N45</f>
        <v>85903508.970000103</v>
      </c>
      <c r="O46" s="172"/>
    </row>
    <row r="47" spans="1:15" s="58" customFormat="1" ht="12" customHeight="1" x14ac:dyDescent="0.2">
      <c r="A47" s="47"/>
      <c r="B47" s="170"/>
      <c r="C47" s="97"/>
      <c r="D47" s="97"/>
      <c r="E47" s="97"/>
      <c r="F47" s="97"/>
      <c r="G47" s="171"/>
      <c r="H47" s="90"/>
      <c r="I47" s="80"/>
      <c r="J47" s="80"/>
      <c r="K47" s="80"/>
      <c r="L47" s="80"/>
      <c r="M47" s="80"/>
      <c r="N47" s="171"/>
      <c r="O47" s="172"/>
    </row>
    <row r="48" spans="1:15" ht="12" customHeight="1" x14ac:dyDescent="0.25">
      <c r="A48" s="51"/>
      <c r="B48" s="102"/>
      <c r="C48" s="173"/>
      <c r="D48" s="173"/>
      <c r="E48" s="173"/>
      <c r="F48" s="173"/>
      <c r="G48" s="104"/>
      <c r="H48" s="103"/>
      <c r="I48" s="174"/>
      <c r="J48" s="174"/>
      <c r="K48" s="174"/>
      <c r="L48" s="174"/>
      <c r="M48" s="174"/>
      <c r="N48" s="175"/>
      <c r="O48" s="105"/>
    </row>
    <row r="49" spans="1:15" x14ac:dyDescent="0.25">
      <c r="A49" s="51"/>
      <c r="H49" s="51"/>
      <c r="I49" s="51"/>
      <c r="J49" s="51"/>
      <c r="K49" s="51"/>
      <c r="L49" s="51"/>
      <c r="M49" s="51"/>
      <c r="N49" s="46"/>
    </row>
    <row r="50" spans="1:15" ht="12" customHeight="1" x14ac:dyDescent="0.25">
      <c r="B50" s="51" t="s">
        <v>64</v>
      </c>
      <c r="C50" s="51"/>
      <c r="D50" s="51"/>
      <c r="E50" s="51"/>
      <c r="F50" s="51"/>
      <c r="H50" s="51"/>
      <c r="I50" s="51"/>
    </row>
    <row r="51" spans="1:15" x14ac:dyDescent="0.25">
      <c r="B51" s="51"/>
      <c r="C51" s="51"/>
      <c r="D51" s="51"/>
      <c r="E51" s="51"/>
      <c r="F51" s="51"/>
      <c r="H51" s="51"/>
      <c r="I51" s="51"/>
    </row>
    <row r="52" spans="1:15" ht="12" customHeight="1" x14ac:dyDescent="0.25">
      <c r="B52" s="51"/>
      <c r="C52" s="51"/>
      <c r="D52" s="51"/>
      <c r="E52" s="51"/>
      <c r="F52" s="51"/>
      <c r="H52" s="51"/>
      <c r="I52" s="51"/>
    </row>
    <row r="53" spans="1:15" ht="12" customHeight="1" x14ac:dyDescent="0.25">
      <c r="B53" s="51"/>
      <c r="C53" s="51"/>
      <c r="D53" s="51"/>
      <c r="E53" s="51"/>
      <c r="F53" s="51"/>
      <c r="H53" s="51"/>
      <c r="I53" s="51"/>
    </row>
    <row r="54" spans="1:15" x14ac:dyDescent="0.25">
      <c r="B54" s="51"/>
      <c r="G54" s="59"/>
    </row>
    <row r="55" spans="1:15" ht="12" customHeight="1" x14ac:dyDescent="0.25">
      <c r="B55" s="51"/>
      <c r="D55" s="282"/>
      <c r="E55" s="282"/>
      <c r="F55" s="282"/>
      <c r="G55" s="282"/>
      <c r="K55" s="282"/>
      <c r="L55" s="282"/>
      <c r="M55" s="282"/>
      <c r="N55" s="282"/>
    </row>
    <row r="56" spans="1:15" x14ac:dyDescent="0.25">
      <c r="B56" s="44"/>
      <c r="D56" s="271" t="str">
        <f>'01.ESF'!D65</f>
        <v>DR. ALFREDO ROMAN MESSINA</v>
      </c>
      <c r="E56" s="284"/>
      <c r="F56" s="284"/>
      <c r="G56" s="284"/>
      <c r="H56" s="45"/>
      <c r="K56" s="271" t="str">
        <f>'01.ESF'!H65</f>
        <v>LIC. ISMAEL CARREON RUELAS</v>
      </c>
      <c r="L56" s="284"/>
      <c r="M56" s="284"/>
      <c r="N56" s="284"/>
    </row>
    <row r="57" spans="1:15" ht="45" customHeight="1" x14ac:dyDescent="0.25">
      <c r="B57" s="60"/>
      <c r="D57" s="265" t="str">
        <f>'01.ESF'!D66</f>
        <v>DIRECCION GENERAL</v>
      </c>
      <c r="E57" s="280"/>
      <c r="F57" s="280"/>
      <c r="G57" s="280"/>
      <c r="H57" s="45"/>
      <c r="K57" s="265" t="str">
        <f>'01.ESF'!H66</f>
        <v>DIRECCION ADMINISTRATIVA</v>
      </c>
      <c r="L57" s="280"/>
      <c r="M57" s="280"/>
      <c r="N57" s="280"/>
    </row>
    <row r="58" spans="1:15" ht="15" customHeight="1" x14ac:dyDescent="0.25">
      <c r="B58" s="280" t="s">
        <v>131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</row>
    <row r="59" spans="1:15" ht="15" customHeight="1" x14ac:dyDescent="0.25">
      <c r="B59" s="265" t="str">
        <f>'01.ESF'!B68</f>
        <v>LIC. ANGEL ALFONSO JACKSON INZUNZA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</row>
    <row r="60" spans="1:15" ht="15" customHeight="1" x14ac:dyDescent="0.25">
      <c r="B60" s="265" t="str">
        <f>'01.ESF'!B69</f>
        <v>SUBDIRECTOR DE RECURSOS FINANCIEROS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</row>
    <row r="67" ht="12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73">
    <mergeCell ref="B58:O58"/>
    <mergeCell ref="B59:O59"/>
    <mergeCell ref="B60:O60"/>
    <mergeCell ref="D39:F39"/>
    <mergeCell ref="D40:F40"/>
    <mergeCell ref="J40:M40"/>
    <mergeCell ref="C43:F43"/>
    <mergeCell ref="I43:M43"/>
    <mergeCell ref="D57:G57"/>
    <mergeCell ref="K57:N57"/>
    <mergeCell ref="I45:M45"/>
    <mergeCell ref="I46:M46"/>
    <mergeCell ref="D55:G55"/>
    <mergeCell ref="K55:N55"/>
    <mergeCell ref="D56:G56"/>
    <mergeCell ref="K56:N56"/>
    <mergeCell ref="D31:F31"/>
    <mergeCell ref="K31:M31"/>
    <mergeCell ref="K38:M38"/>
    <mergeCell ref="D32:F32"/>
    <mergeCell ref="D33:F33"/>
    <mergeCell ref="D36:F36"/>
    <mergeCell ref="K36:M36"/>
    <mergeCell ref="D37:F37"/>
    <mergeCell ref="K37:M37"/>
    <mergeCell ref="D38:F38"/>
    <mergeCell ref="J33:M33"/>
    <mergeCell ref="D34:F34"/>
    <mergeCell ref="K34:M34"/>
    <mergeCell ref="D35:F35"/>
    <mergeCell ref="K35:M35"/>
    <mergeCell ref="K30:M30"/>
    <mergeCell ref="C24:F24"/>
    <mergeCell ref="I24:M24"/>
    <mergeCell ref="D25:F25"/>
    <mergeCell ref="D26:F26"/>
    <mergeCell ref="J26:M26"/>
    <mergeCell ref="D27:F27"/>
    <mergeCell ref="K27:M27"/>
    <mergeCell ref="D28:F28"/>
    <mergeCell ref="K28:M28"/>
    <mergeCell ref="D29:F29"/>
    <mergeCell ref="K29:M29"/>
    <mergeCell ref="D30:F30"/>
    <mergeCell ref="D15:F15"/>
    <mergeCell ref="D16:F16"/>
    <mergeCell ref="J16:M16"/>
    <mergeCell ref="D17:F17"/>
    <mergeCell ref="D18:F18"/>
    <mergeCell ref="K17:M17"/>
    <mergeCell ref="K18:M18"/>
    <mergeCell ref="D20:F20"/>
    <mergeCell ref="D21:F21"/>
    <mergeCell ref="J21:M21"/>
    <mergeCell ref="D22:E22"/>
    <mergeCell ref="D19:E19"/>
    <mergeCell ref="K19:M19"/>
    <mergeCell ref="D14:F14"/>
    <mergeCell ref="K14:M14"/>
    <mergeCell ref="D12:F12"/>
    <mergeCell ref="K12:M12"/>
    <mergeCell ref="D13:F13"/>
    <mergeCell ref="K13:M13"/>
    <mergeCell ref="B1:O1"/>
    <mergeCell ref="B2:O2"/>
    <mergeCell ref="B9:F9"/>
    <mergeCell ref="I9:M9"/>
    <mergeCell ref="C11:F11"/>
    <mergeCell ref="J11:M11"/>
    <mergeCell ref="B3:O3"/>
    <mergeCell ref="B4:O4"/>
    <mergeCell ref="B6:E6"/>
    <mergeCell ref="I6:L6"/>
  </mergeCells>
  <pageMargins left="0.59055118110236227" right="0.39370078740157483" top="0.59055118110236227" bottom="0.59055118110236227" header="0" footer="0"/>
  <pageSetup scale="6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showGridLines="0" workbookViewId="0">
      <selection activeCell="B62" sqref="B62"/>
    </sheetView>
  </sheetViews>
  <sheetFormatPr baseColWidth="10" defaultColWidth="0" defaultRowHeight="15" x14ac:dyDescent="0.25"/>
  <cols>
    <col min="1" max="1" width="1.42578125" customWidth="1"/>
    <col min="2" max="2" width="2.7109375" customWidth="1"/>
    <col min="3" max="3" width="11.42578125" customWidth="1"/>
    <col min="4" max="4" width="37.7109375" customWidth="1"/>
    <col min="5" max="6" width="12.7109375" customWidth="1"/>
    <col min="7" max="7" width="2.7109375" customWidth="1"/>
    <col min="8" max="8" width="11.42578125" customWidth="1"/>
    <col min="9" max="9" width="37.7109375" customWidth="1"/>
    <col min="10" max="11" width="12.7109375" customWidth="1"/>
    <col min="12" max="12" width="2.7109375" customWidth="1"/>
    <col min="13" max="13" width="4.42578125" customWidth="1"/>
  </cols>
  <sheetData>
    <row r="1" spans="2:12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2:12" x14ac:dyDescent="0.25">
      <c r="B2" s="274" t="s">
        <v>178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2:12" x14ac:dyDescent="0.25">
      <c r="B3" s="274" t="str">
        <f>'01.ESF'!B3</f>
        <v xml:space="preserve"> Al 31 de Marzo de 2016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2:12" x14ac:dyDescent="0.25">
      <c r="B5" s="106"/>
      <c r="C5" s="106"/>
      <c r="D5" s="106"/>
      <c r="E5" s="107"/>
      <c r="F5" s="107"/>
      <c r="G5" s="107"/>
      <c r="H5" s="108"/>
      <c r="I5" s="176"/>
      <c r="J5" s="108"/>
      <c r="K5" s="108"/>
      <c r="L5" s="108"/>
    </row>
    <row r="6" spans="2:12" x14ac:dyDescent="0.25">
      <c r="B6" s="177"/>
      <c r="C6" s="277" t="s">
        <v>4</v>
      </c>
      <c r="D6" s="277"/>
      <c r="E6" s="110" t="s">
        <v>151</v>
      </c>
      <c r="F6" s="110" t="s">
        <v>155</v>
      </c>
      <c r="G6" s="111"/>
      <c r="H6" s="277" t="s">
        <v>4</v>
      </c>
      <c r="I6" s="277"/>
      <c r="J6" s="110" t="s">
        <v>151</v>
      </c>
      <c r="K6" s="110" t="s">
        <v>155</v>
      </c>
      <c r="L6" s="112"/>
    </row>
    <row r="7" spans="2:12" x14ac:dyDescent="0.25">
      <c r="B7" s="146"/>
      <c r="C7" s="147"/>
      <c r="D7" s="147"/>
      <c r="E7" s="178"/>
      <c r="F7" s="178"/>
      <c r="G7" s="118"/>
      <c r="H7" s="108"/>
      <c r="I7" s="179"/>
      <c r="J7" s="108"/>
      <c r="K7" s="180"/>
      <c r="L7" s="115"/>
    </row>
    <row r="8" spans="2:12" x14ac:dyDescent="0.25">
      <c r="B8" s="122"/>
      <c r="C8" s="272" t="s">
        <v>6</v>
      </c>
      <c r="D8" s="272"/>
      <c r="E8" s="149">
        <f>E10+E20</f>
        <v>23896451.650000095</v>
      </c>
      <c r="F8" s="149">
        <f>F10+F20</f>
        <v>81906362.049999729</v>
      </c>
      <c r="G8" s="118"/>
      <c r="H8" s="272" t="s">
        <v>7</v>
      </c>
      <c r="I8" s="272"/>
      <c r="J8" s="149">
        <f>J10+J21</f>
        <v>0</v>
      </c>
      <c r="K8" s="149">
        <f>K10+K21</f>
        <v>88737471.25999999</v>
      </c>
      <c r="L8" s="115"/>
    </row>
    <row r="9" spans="2:12" x14ac:dyDescent="0.25">
      <c r="B9" s="119"/>
      <c r="C9" s="123"/>
      <c r="D9" s="147"/>
      <c r="E9" s="148"/>
      <c r="F9" s="148"/>
      <c r="G9" s="118"/>
      <c r="H9" s="123"/>
      <c r="I9" s="123"/>
      <c r="J9" s="148"/>
      <c r="K9" s="148"/>
      <c r="L9" s="115"/>
    </row>
    <row r="10" spans="2:12" x14ac:dyDescent="0.25">
      <c r="B10" s="119"/>
      <c r="C10" s="272" t="s">
        <v>8</v>
      </c>
      <c r="D10" s="272"/>
      <c r="E10" s="149">
        <f>SUM(E12:E18)</f>
        <v>23896451.650000095</v>
      </c>
      <c r="F10" s="149">
        <f>SUM(F12:F18)</f>
        <v>75028265.859999731</v>
      </c>
      <c r="G10" s="118"/>
      <c r="H10" s="272" t="s">
        <v>9</v>
      </c>
      <c r="I10" s="272"/>
      <c r="J10" s="149">
        <f>SUM(J12:J19)</f>
        <v>0</v>
      </c>
      <c r="K10" s="149">
        <f>SUM(K12:K19)</f>
        <v>88737471.25999999</v>
      </c>
      <c r="L10" s="115"/>
    </row>
    <row r="11" spans="2:12" x14ac:dyDescent="0.25">
      <c r="B11" s="119"/>
      <c r="C11" s="123"/>
      <c r="D11" s="147"/>
      <c r="E11" s="148"/>
      <c r="F11" s="148"/>
      <c r="G11" s="118"/>
      <c r="H11" s="123"/>
      <c r="I11" s="123"/>
      <c r="J11" s="148"/>
      <c r="K11" s="148"/>
      <c r="L11" s="115"/>
    </row>
    <row r="12" spans="2:12" x14ac:dyDescent="0.25">
      <c r="B12" s="122"/>
      <c r="C12" s="267" t="s">
        <v>10</v>
      </c>
      <c r="D12" s="267"/>
      <c r="E12" s="181">
        <f>IF(BR!D8&lt;BR!E8,-BR!D8+BR!E8,0)</f>
        <v>0</v>
      </c>
      <c r="F12" s="181">
        <f>IF(BR!D8&gt;BR!E8,BR!D8-BR!E8,0)</f>
        <v>71374240.029999733</v>
      </c>
      <c r="G12" s="118"/>
      <c r="H12" s="267" t="s">
        <v>11</v>
      </c>
      <c r="I12" s="267"/>
      <c r="J12" s="181">
        <f>IF(BR!D25&lt;BR!E25,-BR!D25+BR!E25,0)</f>
        <v>0</v>
      </c>
      <c r="K12" s="181">
        <f>IF(BR!D25&gt;BR!E25,BR!D25-BR!E25,0)</f>
        <v>88737471.25999999</v>
      </c>
      <c r="L12" s="115"/>
    </row>
    <row r="13" spans="2:12" x14ac:dyDescent="0.25">
      <c r="B13" s="122"/>
      <c r="C13" s="267" t="s">
        <v>12</v>
      </c>
      <c r="D13" s="267"/>
      <c r="E13" s="181">
        <f>IF(BR!D9&lt;BR!E9,-BR!D9+BR!E9,0)</f>
        <v>23896451.650000095</v>
      </c>
      <c r="F13" s="181">
        <f>IF(BR!D9&gt;BR!E9,BR!D9-BR!E9,0)</f>
        <v>0</v>
      </c>
      <c r="G13" s="118"/>
      <c r="H13" s="267" t="s">
        <v>13</v>
      </c>
      <c r="I13" s="267"/>
      <c r="J13" s="181">
        <f>IF(BR!D26&lt;BR!E26,-BR!D26+BR!E26,0)</f>
        <v>0</v>
      </c>
      <c r="K13" s="181">
        <f>IF(BR!D26&gt;BR!E26,BR!D26-BR!E26,0)</f>
        <v>0</v>
      </c>
      <c r="L13" s="115"/>
    </row>
    <row r="14" spans="2:12" x14ac:dyDescent="0.25">
      <c r="B14" s="122"/>
      <c r="C14" s="267" t="s">
        <v>14</v>
      </c>
      <c r="D14" s="267"/>
      <c r="E14" s="181">
        <f>IF(BR!D10&lt;BR!E10,-BR!D10+BR!E10,0)</f>
        <v>0</v>
      </c>
      <c r="F14" s="181">
        <f>IF(BR!D10&gt;BR!E10,BR!D10-BR!E10,0)</f>
        <v>3654025.8300000005</v>
      </c>
      <c r="G14" s="118"/>
      <c r="H14" s="267" t="s">
        <v>15</v>
      </c>
      <c r="I14" s="267"/>
      <c r="J14" s="181">
        <f>IF(BR!D27&lt;BR!E27,-BR!D27+BR!E27,0)</f>
        <v>0</v>
      </c>
      <c r="K14" s="181">
        <f>IF(BR!D27&gt;BR!E27,BR!D27-BR!E27,0)</f>
        <v>0</v>
      </c>
      <c r="L14" s="115"/>
    </row>
    <row r="15" spans="2:12" x14ac:dyDescent="0.25">
      <c r="B15" s="122"/>
      <c r="C15" s="267" t="s">
        <v>16</v>
      </c>
      <c r="D15" s="267"/>
      <c r="E15" s="181">
        <f>IF(BR!D11&lt;BR!E11,-BR!D11+BR!E11,0)</f>
        <v>0</v>
      </c>
      <c r="F15" s="181">
        <f>IF(BR!D11&gt;BR!E11,BR!D11-BR!E11,0)</f>
        <v>0</v>
      </c>
      <c r="G15" s="118"/>
      <c r="H15" s="267" t="s">
        <v>17</v>
      </c>
      <c r="I15" s="267"/>
      <c r="J15" s="181">
        <f>IF(BR!D28&lt;BR!E28,-BR!D28+BR!E28,0)</f>
        <v>0</v>
      </c>
      <c r="K15" s="181">
        <f>IF(BR!D28&gt;BR!E28,BR!D28-BR!E28,0)</f>
        <v>0</v>
      </c>
      <c r="L15" s="115"/>
    </row>
    <row r="16" spans="2:12" x14ac:dyDescent="0.25">
      <c r="B16" s="122"/>
      <c r="C16" s="267" t="s">
        <v>18</v>
      </c>
      <c r="D16" s="267"/>
      <c r="E16" s="181">
        <f>IF(BR!D12&lt;BR!E12,-BR!D12+BR!E12,0)</f>
        <v>0</v>
      </c>
      <c r="F16" s="181">
        <f>IF(BR!D12&gt;BR!E12,BR!D12-BR!E12,0)</f>
        <v>0</v>
      </c>
      <c r="G16" s="118"/>
      <c r="H16" s="267" t="s">
        <v>19</v>
      </c>
      <c r="I16" s="267"/>
      <c r="J16" s="181">
        <f>IF(BR!D29&lt;BR!E29,-BR!D29+BR!E29,0)</f>
        <v>0</v>
      </c>
      <c r="K16" s="181">
        <f>IF(BR!D29&gt;BR!E29,BR!D29-BR!E29,0)</f>
        <v>0</v>
      </c>
      <c r="L16" s="115"/>
    </row>
    <row r="17" spans="2:12" x14ac:dyDescent="0.25">
      <c r="B17" s="122"/>
      <c r="C17" s="267" t="s">
        <v>20</v>
      </c>
      <c r="D17" s="267"/>
      <c r="E17" s="181">
        <f>IF(BR!D13&lt;BR!E13,-BR!D13+BR!E13,0)</f>
        <v>0</v>
      </c>
      <c r="F17" s="181">
        <f>IF(BR!D13&gt;BR!E13,BR!D13-BR!E13,0)</f>
        <v>0</v>
      </c>
      <c r="G17" s="118"/>
      <c r="H17" s="267" t="s">
        <v>179</v>
      </c>
      <c r="I17" s="267"/>
      <c r="J17" s="181">
        <f>IF(BR!D30&lt;BR!E30,-BR!D30+BR!E30,0)</f>
        <v>0</v>
      </c>
      <c r="K17" s="181">
        <f>IF(BR!D30&gt;BR!E30,BR!D30-BR!E30,0)</f>
        <v>0</v>
      </c>
      <c r="L17" s="115"/>
    </row>
    <row r="18" spans="2:12" x14ac:dyDescent="0.25">
      <c r="B18" s="122"/>
      <c r="C18" s="267" t="s">
        <v>22</v>
      </c>
      <c r="D18" s="267"/>
      <c r="E18" s="181">
        <f>IF(BR!D14&lt;BR!E14,-BR!D14+BR!E14,0)</f>
        <v>0</v>
      </c>
      <c r="F18" s="181">
        <f>IF(BR!D14&gt;BR!E14,BR!D14-BR!E14,0)</f>
        <v>0</v>
      </c>
      <c r="G18" s="118"/>
      <c r="H18" s="267" t="s">
        <v>23</v>
      </c>
      <c r="I18" s="267"/>
      <c r="J18" s="181">
        <f>IF(BR!D31&lt;BR!E31,-BR!D31+BR!E31,0)</f>
        <v>0</v>
      </c>
      <c r="K18" s="181">
        <f>IF(BR!D31&gt;BR!E31,BR!D31-BR!E31,0)</f>
        <v>0</v>
      </c>
      <c r="L18" s="115"/>
    </row>
    <row r="19" spans="2:12" x14ac:dyDescent="0.25">
      <c r="B19" s="119"/>
      <c r="C19" s="123"/>
      <c r="D19" s="147"/>
      <c r="E19" s="148"/>
      <c r="F19" s="148"/>
      <c r="G19" s="118"/>
      <c r="H19" s="267" t="s">
        <v>24</v>
      </c>
      <c r="I19" s="267"/>
      <c r="J19" s="181">
        <f>IF(BR!D32&lt;BR!E32,-BR!D32+BR!E32,0)</f>
        <v>0</v>
      </c>
      <c r="K19" s="181">
        <f>IF(BR!D32&gt;BR!E32,BR!D32-BR!E32,0)</f>
        <v>0</v>
      </c>
      <c r="L19" s="115"/>
    </row>
    <row r="20" spans="2:12" x14ac:dyDescent="0.25">
      <c r="B20" s="119"/>
      <c r="C20" s="272" t="s">
        <v>27</v>
      </c>
      <c r="D20" s="272"/>
      <c r="E20" s="149">
        <f>SUM(E22:E30)</f>
        <v>0</v>
      </c>
      <c r="F20" s="149">
        <f>SUM(F22:F30)</f>
        <v>6878096.1899999995</v>
      </c>
      <c r="G20" s="118"/>
      <c r="H20" s="123"/>
      <c r="I20" s="123"/>
      <c r="J20" s="148"/>
      <c r="K20" s="148"/>
      <c r="L20" s="115"/>
    </row>
    <row r="21" spans="2:12" x14ac:dyDescent="0.25">
      <c r="B21" s="119"/>
      <c r="C21" s="123"/>
      <c r="D21" s="147"/>
      <c r="E21" s="148"/>
      <c r="F21" s="148"/>
      <c r="G21" s="118"/>
      <c r="H21" s="268" t="s">
        <v>28</v>
      </c>
      <c r="I21" s="268"/>
      <c r="J21" s="149">
        <f>SUM(J23:J28)</f>
        <v>0</v>
      </c>
      <c r="K21" s="149">
        <f>SUM(K23:K28)</f>
        <v>0</v>
      </c>
      <c r="L21" s="115"/>
    </row>
    <row r="22" spans="2:12" x14ac:dyDescent="0.25">
      <c r="B22" s="122"/>
      <c r="C22" s="267" t="s">
        <v>29</v>
      </c>
      <c r="D22" s="267"/>
      <c r="E22" s="181">
        <f>IF(BR!D15&lt;BR!E15,-BR!D15+BR!E15,0)</f>
        <v>0</v>
      </c>
      <c r="F22" s="181">
        <f>IF(BR!D15&gt;BR!E15,BR!D15-BR!E15,0)</f>
        <v>0</v>
      </c>
      <c r="G22" s="118"/>
      <c r="H22" s="123"/>
      <c r="I22" s="123"/>
      <c r="J22" s="148"/>
      <c r="K22" s="148"/>
      <c r="L22" s="115"/>
    </row>
    <row r="23" spans="2:12" x14ac:dyDescent="0.25">
      <c r="B23" s="122"/>
      <c r="C23" s="267" t="s">
        <v>31</v>
      </c>
      <c r="D23" s="267"/>
      <c r="E23" s="181">
        <f>IF(BR!D16&lt;BR!E16,-BR!D16+BR!E16,0)</f>
        <v>0</v>
      </c>
      <c r="F23" s="181">
        <f>IF(BR!D16&gt;BR!E16,BR!D16-BR!E16,0)</f>
        <v>0</v>
      </c>
      <c r="G23" s="118"/>
      <c r="H23" s="267" t="s">
        <v>30</v>
      </c>
      <c r="I23" s="267"/>
      <c r="J23" s="181">
        <f>IF(BR!D33&lt;BR!E33,-BR!D33+BR!E33,0)</f>
        <v>0</v>
      </c>
      <c r="K23" s="181">
        <f>IF(BR!D33&gt;BR!E33,BR!D33-BR!E33,0)</f>
        <v>0</v>
      </c>
      <c r="L23" s="115"/>
    </row>
    <row r="24" spans="2:12" ht="30" customHeight="1" x14ac:dyDescent="0.25">
      <c r="B24" s="122"/>
      <c r="C24" s="267" t="s">
        <v>33</v>
      </c>
      <c r="D24" s="267"/>
      <c r="E24" s="182">
        <f>IF(BR!D17&lt;BR!E17,-BR!D17+BR!E17,0)</f>
        <v>0</v>
      </c>
      <c r="F24" s="182">
        <f>IF(BR!D17&gt;BR!E17,BR!D17-BR!E17,0)</f>
        <v>3347296.38</v>
      </c>
      <c r="G24" s="118"/>
      <c r="H24" s="297" t="s">
        <v>32</v>
      </c>
      <c r="I24" s="297"/>
      <c r="J24" s="181">
        <f>IF(BR!D34&lt;BR!E34,-BR!D34+BR!E34,0)</f>
        <v>0</v>
      </c>
      <c r="K24" s="181">
        <f>IF(BR!D34&gt;BR!E34,BR!D34-BR!E34,0)</f>
        <v>0</v>
      </c>
      <c r="L24" s="115"/>
    </row>
    <row r="25" spans="2:12" x14ac:dyDescent="0.25">
      <c r="B25" s="122"/>
      <c r="C25" s="267" t="s">
        <v>35</v>
      </c>
      <c r="D25" s="267"/>
      <c r="E25" s="181">
        <f>IF(BR!D18&lt;BR!E18,-BR!D18+BR!E18,0)</f>
        <v>0</v>
      </c>
      <c r="F25" s="181">
        <f>IF(BR!D18&gt;BR!E18,BR!D18-BR!E18,0)</f>
        <v>3530799.81</v>
      </c>
      <c r="G25" s="118"/>
      <c r="H25" s="267" t="s">
        <v>34</v>
      </c>
      <c r="I25" s="267"/>
      <c r="J25" s="181">
        <f>IF(BR!D35&lt;BR!E35,-BR!D35+BR!E35,0)</f>
        <v>0</v>
      </c>
      <c r="K25" s="181">
        <f>IF(BR!D35&gt;BR!E35,BR!D35-BR!E35,0)</f>
        <v>0</v>
      </c>
      <c r="L25" s="115"/>
    </row>
    <row r="26" spans="2:12" x14ac:dyDescent="0.25">
      <c r="B26" s="122"/>
      <c r="C26" s="267" t="s">
        <v>37</v>
      </c>
      <c r="D26" s="267"/>
      <c r="E26" s="181">
        <f>IF(BR!D19&lt;BR!E19,-BR!D19+BR!E19,0)</f>
        <v>0</v>
      </c>
      <c r="F26" s="181">
        <f>IF(BR!D19&gt;BR!E19,BR!D19-BR!E19,0)</f>
        <v>0</v>
      </c>
      <c r="G26" s="118"/>
      <c r="H26" s="267" t="s">
        <v>36</v>
      </c>
      <c r="I26" s="267"/>
      <c r="J26" s="181">
        <f>IF(BR!D36&lt;BR!E36,-BR!D36+BR!E36,0)</f>
        <v>0</v>
      </c>
      <c r="K26" s="181">
        <f>IF(BR!D36&gt;BR!E36,BR!D36-BR!E36,0)</f>
        <v>0</v>
      </c>
      <c r="L26" s="115"/>
    </row>
    <row r="27" spans="2:12" x14ac:dyDescent="0.25">
      <c r="B27" s="122"/>
      <c r="C27" s="267" t="s">
        <v>39</v>
      </c>
      <c r="D27" s="267"/>
      <c r="E27" s="181">
        <f>IF(BR!D20&lt;BR!E20,-BR!D20+BR!E20,0)</f>
        <v>0</v>
      </c>
      <c r="F27" s="181">
        <f>IF(BR!D20&gt;BR!E20,BR!D20-BR!E20,0)</f>
        <v>0</v>
      </c>
      <c r="G27" s="118"/>
      <c r="H27" s="267" t="s">
        <v>180</v>
      </c>
      <c r="I27" s="267"/>
      <c r="J27" s="181">
        <f>IF(BR!D37&lt;BR!E37,-BR!D37+BR!E37,0)</f>
        <v>0</v>
      </c>
      <c r="K27" s="181">
        <f>IF(BR!D37&gt;BR!E37,BR!D37-BR!E37,0)</f>
        <v>0</v>
      </c>
      <c r="L27" s="115"/>
    </row>
    <row r="28" spans="2:12" x14ac:dyDescent="0.25">
      <c r="B28" s="122"/>
      <c r="C28" s="267" t="s">
        <v>41</v>
      </c>
      <c r="D28" s="267"/>
      <c r="E28" s="181">
        <f>IF(BR!D21&lt;BR!E21,-BR!D21+BR!E21,0)</f>
        <v>0</v>
      </c>
      <c r="F28" s="181">
        <f>IF(BR!D21&gt;BR!E21,BR!D21-BR!E21,0)</f>
        <v>0</v>
      </c>
      <c r="G28" s="118"/>
      <c r="H28" s="267" t="s">
        <v>40</v>
      </c>
      <c r="I28" s="267"/>
      <c r="J28" s="181">
        <f>IF(BR!D38&lt;BR!E38,-BR!D38+BR!E38,0)</f>
        <v>0</v>
      </c>
      <c r="K28" s="181">
        <f>IF(BR!D38&gt;BR!E38,BR!D38-BR!E38,0)</f>
        <v>0</v>
      </c>
      <c r="L28" s="115"/>
    </row>
    <row r="29" spans="2:12" x14ac:dyDescent="0.25">
      <c r="B29" s="122"/>
      <c r="C29" s="267" t="s">
        <v>42</v>
      </c>
      <c r="D29" s="267"/>
      <c r="E29" s="181">
        <f>IF(BR!D22&lt;BR!E22,-BR!D22+BR!E22,0)</f>
        <v>0</v>
      </c>
      <c r="F29" s="181">
        <f>IF(BR!D22&gt;BR!E22,BR!D22-BR!E22,0)</f>
        <v>0</v>
      </c>
      <c r="G29" s="118"/>
      <c r="H29" s="123"/>
      <c r="I29" s="123"/>
      <c r="J29" s="178"/>
      <c r="K29" s="178"/>
      <c r="L29" s="115"/>
    </row>
    <row r="30" spans="2:12" x14ac:dyDescent="0.25">
      <c r="B30" s="122"/>
      <c r="C30" s="267" t="s">
        <v>44</v>
      </c>
      <c r="D30" s="267"/>
      <c r="E30" s="181">
        <f>IF(BR!D23&lt;BR!E23,-BR!D23+BR!E23,0)</f>
        <v>0</v>
      </c>
      <c r="F30" s="181">
        <f>IF(BR!D23&gt;BR!E23,BR!D23-BR!E23,0)</f>
        <v>0</v>
      </c>
      <c r="G30" s="118"/>
      <c r="H30" s="272" t="s">
        <v>47</v>
      </c>
      <c r="I30" s="272"/>
      <c r="J30" s="149">
        <f>J32+J38+J46</f>
        <v>148387128.10999998</v>
      </c>
      <c r="K30" s="149">
        <f>K32+K38+K46</f>
        <v>1639746.4500000002</v>
      </c>
      <c r="L30" s="115"/>
    </row>
    <row r="31" spans="2:12" x14ac:dyDescent="0.25">
      <c r="B31" s="119"/>
      <c r="C31" s="123"/>
      <c r="D31" s="147"/>
      <c r="E31" s="178"/>
      <c r="F31" s="178"/>
      <c r="G31" s="118"/>
      <c r="H31" s="123"/>
      <c r="I31" s="123"/>
      <c r="J31" s="148"/>
      <c r="K31" s="148"/>
      <c r="L31" s="115"/>
    </row>
    <row r="32" spans="2:12" x14ac:dyDescent="0.25">
      <c r="B32" s="122"/>
      <c r="C32" s="108"/>
      <c r="D32" s="108"/>
      <c r="E32" s="108"/>
      <c r="F32" s="108"/>
      <c r="G32" s="118"/>
      <c r="H32" s="272" t="s">
        <v>49</v>
      </c>
      <c r="I32" s="272"/>
      <c r="J32" s="149">
        <f>SUM(J34:J36)</f>
        <v>1291726.9799999995</v>
      </c>
      <c r="K32" s="149">
        <f>SUM(K34:K36)</f>
        <v>0</v>
      </c>
      <c r="L32" s="115"/>
    </row>
    <row r="33" spans="2:12" x14ac:dyDescent="0.25">
      <c r="B33" s="119"/>
      <c r="C33" s="108"/>
      <c r="D33" s="108"/>
      <c r="E33" s="108"/>
      <c r="F33" s="108"/>
      <c r="G33" s="118"/>
      <c r="H33" s="123"/>
      <c r="I33" s="123"/>
      <c r="J33" s="148"/>
      <c r="K33" s="148"/>
      <c r="L33" s="115"/>
    </row>
    <row r="34" spans="2:12" x14ac:dyDescent="0.25">
      <c r="B34" s="122"/>
      <c r="C34" s="108"/>
      <c r="D34" s="108"/>
      <c r="E34" s="108"/>
      <c r="F34" s="108"/>
      <c r="G34" s="118"/>
      <c r="H34" s="267" t="s">
        <v>50</v>
      </c>
      <c r="I34" s="267"/>
      <c r="J34" s="181">
        <f>IF(BR!D40&lt;BR!E40,-BR!D40+BR!E40,0)</f>
        <v>0</v>
      </c>
      <c r="K34" s="181">
        <f>IF(BR!D40&gt;BR!E40,BR!D40-BR!E40,0)</f>
        <v>0</v>
      </c>
      <c r="L34" s="115"/>
    </row>
    <row r="35" spans="2:12" x14ac:dyDescent="0.25">
      <c r="B35" s="119"/>
      <c r="C35" s="108"/>
      <c r="D35" s="108"/>
      <c r="E35" s="108"/>
      <c r="F35" s="108"/>
      <c r="G35" s="118"/>
      <c r="H35" s="267" t="s">
        <v>51</v>
      </c>
      <c r="I35" s="267"/>
      <c r="J35" s="181">
        <f>IF(BR!D41&lt;BR!E41,-BR!D41+BR!E41,0)</f>
        <v>1291726.9799999995</v>
      </c>
      <c r="K35" s="181">
        <f>IF(BR!D41&gt;BR!E41,BR!D41-BR!E41,0)</f>
        <v>0</v>
      </c>
      <c r="L35" s="115"/>
    </row>
    <row r="36" spans="2:12" x14ac:dyDescent="0.25">
      <c r="B36" s="122"/>
      <c r="C36" s="108"/>
      <c r="D36" s="108"/>
      <c r="E36" s="108"/>
      <c r="F36" s="108"/>
      <c r="G36" s="118"/>
      <c r="H36" s="267" t="s">
        <v>52</v>
      </c>
      <c r="I36" s="267"/>
      <c r="J36" s="181">
        <f>IF(BR!D42&lt;BR!E42,-BR!D42+BR!E42,0)</f>
        <v>0</v>
      </c>
      <c r="K36" s="181">
        <f>IF(BR!D42&gt;BR!E42,BR!D42-BR!E42,0)</f>
        <v>0</v>
      </c>
      <c r="L36" s="115"/>
    </row>
    <row r="37" spans="2:12" x14ac:dyDescent="0.25">
      <c r="B37" s="122"/>
      <c r="C37" s="108"/>
      <c r="D37" s="180"/>
      <c r="E37" s="108"/>
      <c r="F37" s="108"/>
      <c r="G37" s="118"/>
      <c r="H37" s="123"/>
      <c r="I37" s="123"/>
      <c r="J37" s="148"/>
      <c r="K37" s="148"/>
      <c r="L37" s="115"/>
    </row>
    <row r="38" spans="2:12" x14ac:dyDescent="0.25">
      <c r="B38" s="122"/>
      <c r="C38" s="108"/>
      <c r="D38" s="180"/>
      <c r="E38" s="108"/>
      <c r="F38" s="108"/>
      <c r="G38" s="118"/>
      <c r="H38" s="272" t="s">
        <v>53</v>
      </c>
      <c r="I38" s="272"/>
      <c r="J38" s="149">
        <f>SUM(J40:J44)</f>
        <v>147095401.13</v>
      </c>
      <c r="K38" s="149">
        <f>SUM(K40:K44)</f>
        <v>1639746.4500000002</v>
      </c>
      <c r="L38" s="115"/>
    </row>
    <row r="39" spans="2:12" x14ac:dyDescent="0.25">
      <c r="B39" s="122"/>
      <c r="C39" s="108"/>
      <c r="D39" s="108"/>
      <c r="E39" s="108"/>
      <c r="F39" s="108"/>
      <c r="G39" s="118"/>
      <c r="H39" s="123"/>
      <c r="I39" s="123"/>
      <c r="J39" s="148"/>
      <c r="K39" s="148"/>
      <c r="L39" s="115"/>
    </row>
    <row r="40" spans="2:12" x14ac:dyDescent="0.25">
      <c r="B40" s="122"/>
      <c r="C40" s="108"/>
      <c r="D40" s="108"/>
      <c r="E40" s="108"/>
      <c r="F40" s="108"/>
      <c r="G40" s="118"/>
      <c r="H40" s="267" t="s">
        <v>54</v>
      </c>
      <c r="I40" s="267"/>
      <c r="J40" s="181">
        <f>IF('02.EA'!I50&gt;1,'02.EA'!I50*1,0)</f>
        <v>147095401.13</v>
      </c>
      <c r="K40" s="181">
        <f>IF('02.EA'!I50&lt;1,'02.EA'!I50*-1,0)</f>
        <v>0</v>
      </c>
      <c r="L40" s="115"/>
    </row>
    <row r="41" spans="2:12" x14ac:dyDescent="0.25">
      <c r="B41" s="122"/>
      <c r="C41" s="108"/>
      <c r="D41" s="108"/>
      <c r="E41" s="108"/>
      <c r="F41" s="108"/>
      <c r="G41" s="118"/>
      <c r="H41" s="267" t="s">
        <v>55</v>
      </c>
      <c r="I41" s="267"/>
      <c r="J41" s="181">
        <f>IF(BR!D44&lt;BR!E44,-BR!D44+BR!E44,0)</f>
        <v>0</v>
      </c>
      <c r="K41" s="181">
        <f>IF(BR!D44&gt;BR!E44,BR!D44-BR!E44,0)</f>
        <v>1639746.4500000002</v>
      </c>
      <c r="L41" s="115"/>
    </row>
    <row r="42" spans="2:12" x14ac:dyDescent="0.25">
      <c r="B42" s="122"/>
      <c r="C42" s="108"/>
      <c r="D42" s="108"/>
      <c r="E42" s="108"/>
      <c r="F42" s="108"/>
      <c r="G42" s="118"/>
      <c r="H42" s="267" t="s">
        <v>56</v>
      </c>
      <c r="I42" s="267"/>
      <c r="J42" s="181">
        <f>IF(BR!D45&lt;BR!E45,-BR!D45+BR!E45,0)</f>
        <v>0</v>
      </c>
      <c r="K42" s="181">
        <f>IF(BR!D45&gt;BR!E45,BR!D45-BR!E45,0)</f>
        <v>0</v>
      </c>
      <c r="L42" s="115"/>
    </row>
    <row r="43" spans="2:12" x14ac:dyDescent="0.25">
      <c r="B43" s="122"/>
      <c r="C43" s="108"/>
      <c r="D43" s="108"/>
      <c r="E43" s="108"/>
      <c r="F43" s="108"/>
      <c r="G43" s="118"/>
      <c r="H43" s="267" t="s">
        <v>57</v>
      </c>
      <c r="I43" s="267"/>
      <c r="J43" s="181">
        <f>IF(BR!D46&lt;BR!E46,-BR!D46+BR!E46,0)</f>
        <v>0</v>
      </c>
      <c r="K43" s="181">
        <f>IF(BR!D46&gt;BR!E46,BR!D46-BR!E46,0)</f>
        <v>0</v>
      </c>
      <c r="L43" s="115"/>
    </row>
    <row r="44" spans="2:12" x14ac:dyDescent="0.25">
      <c r="B44" s="119"/>
      <c r="C44" s="108"/>
      <c r="D44" s="108"/>
      <c r="E44" s="108"/>
      <c r="F44" s="108"/>
      <c r="G44" s="118"/>
      <c r="H44" s="267" t="s">
        <v>58</v>
      </c>
      <c r="I44" s="267"/>
      <c r="J44" s="181">
        <f>IF(BR!D47&lt;BR!E47,-BR!D47+BR!E47,0)</f>
        <v>0</v>
      </c>
      <c r="K44" s="181">
        <f>IF(BR!D47&gt;BR!E47,BR!D47-BR!E47,0)</f>
        <v>0</v>
      </c>
      <c r="L44" s="115"/>
    </row>
    <row r="45" spans="2:12" x14ac:dyDescent="0.25">
      <c r="B45" s="122"/>
      <c r="C45" s="108"/>
      <c r="D45" s="108"/>
      <c r="E45" s="108"/>
      <c r="F45" s="108"/>
      <c r="G45" s="118"/>
      <c r="H45" s="123"/>
      <c r="I45" s="123"/>
      <c r="J45" s="148"/>
      <c r="K45" s="148"/>
      <c r="L45" s="115"/>
    </row>
    <row r="46" spans="2:12" ht="30" customHeight="1" x14ac:dyDescent="0.25">
      <c r="B46" s="119"/>
      <c r="C46" s="108"/>
      <c r="D46" s="108"/>
      <c r="E46" s="108"/>
      <c r="F46" s="108"/>
      <c r="G46" s="118"/>
      <c r="H46" s="272" t="s">
        <v>181</v>
      </c>
      <c r="I46" s="272"/>
      <c r="J46" s="149">
        <f>SUM(J48:J49)</f>
        <v>0</v>
      </c>
      <c r="K46" s="149">
        <f>SUM(K48:K49)</f>
        <v>0</v>
      </c>
      <c r="L46" s="115"/>
    </row>
    <row r="47" spans="2:12" x14ac:dyDescent="0.25">
      <c r="B47" s="122"/>
      <c r="C47" s="108"/>
      <c r="D47" s="108"/>
      <c r="E47" s="108"/>
      <c r="F47" s="108"/>
      <c r="G47" s="118"/>
      <c r="H47" s="123"/>
      <c r="I47" s="123"/>
      <c r="J47" s="148"/>
      <c r="K47" s="148"/>
      <c r="L47" s="115"/>
    </row>
    <row r="48" spans="2:12" x14ac:dyDescent="0.25">
      <c r="B48" s="122"/>
      <c r="C48" s="108"/>
      <c r="D48" s="108"/>
      <c r="E48" s="108"/>
      <c r="F48" s="108"/>
      <c r="G48" s="118"/>
      <c r="H48" s="267" t="s">
        <v>60</v>
      </c>
      <c r="I48" s="267"/>
      <c r="J48" s="181">
        <f>IF(BR!D48&lt;BR!E48,-BR!D48+BR!E48,0)</f>
        <v>0</v>
      </c>
      <c r="K48" s="181">
        <f>IF(BR!D48&gt;BR!E48,BR!D48-BR!E48,0)</f>
        <v>0</v>
      </c>
      <c r="L48" s="115"/>
    </row>
    <row r="49" spans="2:15" x14ac:dyDescent="0.25">
      <c r="B49" s="183"/>
      <c r="C49" s="134"/>
      <c r="D49" s="134"/>
      <c r="E49" s="134"/>
      <c r="F49" s="134"/>
      <c r="G49" s="184"/>
      <c r="H49" s="296" t="s">
        <v>61</v>
      </c>
      <c r="I49" s="296"/>
      <c r="J49" s="185">
        <f>IF(BR!D49&lt;BR!E49,-BR!D49+BR!E49,0)</f>
        <v>0</v>
      </c>
      <c r="K49" s="185">
        <f>IF(BR!D49&gt;BR!E49,BR!D49-BR!E49,0)</f>
        <v>0</v>
      </c>
      <c r="L49" s="135"/>
    </row>
    <row r="50" spans="2:15" x14ac:dyDescent="0.25">
      <c r="B50" s="9"/>
      <c r="D50" s="12"/>
      <c r="E50" s="13"/>
      <c r="F50" s="14"/>
      <c r="G50" s="14"/>
      <c r="I50" s="22"/>
      <c r="J50" s="13"/>
      <c r="K50" s="14"/>
      <c r="L50" s="14"/>
    </row>
    <row r="51" spans="2:15" x14ac:dyDescent="0.25">
      <c r="C51" s="270" t="s">
        <v>64</v>
      </c>
      <c r="D51" s="270"/>
      <c r="E51" s="270"/>
      <c r="F51" s="270"/>
      <c r="G51" s="270"/>
      <c r="H51" s="270"/>
      <c r="I51" s="270"/>
      <c r="J51" s="270"/>
      <c r="K51" s="270"/>
    </row>
    <row r="52" spans="2:15" x14ac:dyDescent="0.25">
      <c r="C52" s="29"/>
      <c r="D52" s="29"/>
      <c r="E52" s="29"/>
      <c r="F52" s="29"/>
      <c r="G52" s="29"/>
      <c r="H52" s="29"/>
      <c r="I52" s="29"/>
      <c r="J52" s="29"/>
      <c r="K52" s="29"/>
    </row>
    <row r="53" spans="2:15" x14ac:dyDescent="0.25">
      <c r="C53" s="29"/>
      <c r="D53" s="29"/>
      <c r="E53" s="29"/>
      <c r="F53" s="29"/>
      <c r="G53" s="29"/>
      <c r="H53" s="29"/>
      <c r="I53" s="29"/>
      <c r="J53" s="33"/>
      <c r="K53" s="33"/>
    </row>
    <row r="54" spans="2:15" x14ac:dyDescent="0.25">
      <c r="C54" s="29"/>
      <c r="D54" s="29"/>
      <c r="E54" s="29"/>
      <c r="F54" s="29"/>
      <c r="G54" s="29"/>
      <c r="H54" s="29"/>
      <c r="I54" s="29"/>
      <c r="J54" s="29"/>
      <c r="K54" s="29"/>
    </row>
    <row r="55" spans="2:15" x14ac:dyDescent="0.25">
      <c r="C55" s="12"/>
      <c r="D55" s="13"/>
      <c r="E55" s="14"/>
      <c r="F55" s="14"/>
      <c r="H55" s="15"/>
      <c r="I55" s="23"/>
      <c r="J55" s="14"/>
      <c r="K55" s="14"/>
    </row>
    <row r="56" spans="2:15" x14ac:dyDescent="0.25">
      <c r="C56" s="12"/>
      <c r="D56" s="282"/>
      <c r="E56" s="282"/>
      <c r="F56" s="14"/>
      <c r="H56" s="283"/>
      <c r="I56" s="283"/>
      <c r="J56" s="14"/>
      <c r="K56" s="14"/>
    </row>
    <row r="57" spans="2:15" x14ac:dyDescent="0.25">
      <c r="C57" s="16"/>
      <c r="D57" s="271" t="str">
        <f>'01.ESF'!D65</f>
        <v>DR. ALFREDO ROMAN MESSINA</v>
      </c>
      <c r="E57" s="284"/>
      <c r="F57" s="14"/>
      <c r="G57" s="14"/>
      <c r="H57" s="271" t="str">
        <f>'01.ESF'!H65</f>
        <v>LIC. ISMAEL CARREON RUELAS</v>
      </c>
      <c r="I57" s="284"/>
      <c r="J57" s="17"/>
      <c r="K57" s="14"/>
    </row>
    <row r="58" spans="2:15" ht="45" customHeight="1" x14ac:dyDescent="0.25">
      <c r="C58" s="18"/>
      <c r="D58" s="265" t="str">
        <f>'01.ESF'!D66</f>
        <v>DIRECCION GENERAL</v>
      </c>
      <c r="E58" s="280"/>
      <c r="F58" s="19"/>
      <c r="G58" s="19"/>
      <c r="H58" s="265" t="str">
        <f>'01.ESF'!H66</f>
        <v>DIRECCION ADMINISTRATIVA</v>
      </c>
      <c r="I58" s="280"/>
      <c r="J58" s="17"/>
      <c r="K58" s="14"/>
    </row>
    <row r="59" spans="2:15" ht="15" customHeight="1" x14ac:dyDescent="0.25">
      <c r="B59" s="280" t="s">
        <v>131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0"/>
      <c r="N59" s="20"/>
      <c r="O59" s="20"/>
    </row>
    <row r="60" spans="2:15" ht="15" customHeight="1" x14ac:dyDescent="0.25">
      <c r="B60" s="265" t="str">
        <f>'01.ESF'!B68</f>
        <v>LIC. ANGEL ALFONSO JACKSON INZUNZA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0"/>
      <c r="N60" s="20"/>
      <c r="O60" s="20"/>
    </row>
    <row r="61" spans="2:15" ht="15" customHeight="1" x14ac:dyDescent="0.25">
      <c r="B61" s="265" t="str">
        <f>'01.ESF'!B69</f>
        <v>SUBDIRECTOR DE RECURSOS FINANCIEROS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0"/>
      <c r="N61" s="20"/>
      <c r="O61" s="20"/>
    </row>
  </sheetData>
  <sheetProtection password="CBD2" sheet="1" formatColumns="0" formatRows="0" insertColumns="0" insertHyperlinks="0" deleteColumns="0" deleteRows="0" selectLockedCells="1" autoFilter="0" pivotTables="0"/>
  <mergeCells count="66">
    <mergeCell ref="B59:L59"/>
    <mergeCell ref="B60:L60"/>
    <mergeCell ref="B61:L61"/>
    <mergeCell ref="B1:L1"/>
    <mergeCell ref="C8:D8"/>
    <mergeCell ref="H8:I8"/>
    <mergeCell ref="C12:D12"/>
    <mergeCell ref="H12:I12"/>
    <mergeCell ref="C10:D10"/>
    <mergeCell ref="H10:I10"/>
    <mergeCell ref="B2:L2"/>
    <mergeCell ref="B3:L3"/>
    <mergeCell ref="B4:L4"/>
    <mergeCell ref="C6:D6"/>
    <mergeCell ref="H6:I6"/>
    <mergeCell ref="C13:D13"/>
    <mergeCell ref="H13:I13"/>
    <mergeCell ref="C14:D14"/>
    <mergeCell ref="H14:I14"/>
    <mergeCell ref="C22:D22"/>
    <mergeCell ref="C15:D15"/>
    <mergeCell ref="H15:I15"/>
    <mergeCell ref="C16:D16"/>
    <mergeCell ref="H16:I16"/>
    <mergeCell ref="C17:D17"/>
    <mergeCell ref="H17:I17"/>
    <mergeCell ref="C18:D18"/>
    <mergeCell ref="H18:I18"/>
    <mergeCell ref="H19:I19"/>
    <mergeCell ref="C20:D20"/>
    <mergeCell ref="H21:I21"/>
    <mergeCell ref="C23:D23"/>
    <mergeCell ref="H23:I23"/>
    <mergeCell ref="C24:D24"/>
    <mergeCell ref="H24:I24"/>
    <mergeCell ref="C25:D25"/>
    <mergeCell ref="H25:I25"/>
    <mergeCell ref="H35:I35"/>
    <mergeCell ref="C26:D26"/>
    <mergeCell ref="H26:I26"/>
    <mergeCell ref="C27:D27"/>
    <mergeCell ref="H27:I27"/>
    <mergeCell ref="C28:D28"/>
    <mergeCell ref="H28:I28"/>
    <mergeCell ref="C29:D29"/>
    <mergeCell ref="C30:D30"/>
    <mergeCell ref="H30:I30"/>
    <mergeCell ref="H32:I32"/>
    <mergeCell ref="H34:I34"/>
    <mergeCell ref="H36:I36"/>
    <mergeCell ref="H38:I38"/>
    <mergeCell ref="H40:I40"/>
    <mergeCell ref="H57:I57"/>
    <mergeCell ref="H41:I41"/>
    <mergeCell ref="H42:I42"/>
    <mergeCell ref="H43:I43"/>
    <mergeCell ref="H44:I44"/>
    <mergeCell ref="H46:I46"/>
    <mergeCell ref="H48:I48"/>
    <mergeCell ref="D58:E58"/>
    <mergeCell ref="H58:I58"/>
    <mergeCell ref="H49:I49"/>
    <mergeCell ref="C51:K51"/>
    <mergeCell ref="D56:E56"/>
    <mergeCell ref="H56:I56"/>
    <mergeCell ref="D57:E57"/>
  </mergeCells>
  <pageMargins left="0.59055118110236227" right="0.39370078740157483" top="0.59055118110236227" bottom="0.59055118110236227" header="0" footer="0"/>
  <pageSetup scale="60" fitToHeight="10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5"/>
  <sheetViews>
    <sheetView showGridLines="0" workbookViewId="0">
      <selection activeCell="B52" sqref="B52:K52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3" width="5.42578125" customWidth="1"/>
    <col min="4" max="4" width="11.42578125" customWidth="1"/>
    <col min="5" max="5" width="23.42578125" customWidth="1"/>
    <col min="6" max="6" width="2.85546875" customWidth="1"/>
    <col min="7" max="7" width="11.42578125" customWidth="1"/>
    <col min="8" max="8" width="12.42578125" customWidth="1"/>
    <col min="9" max="10" width="12.7109375" customWidth="1"/>
    <col min="11" max="11" width="2.7109375" customWidth="1"/>
    <col min="12" max="12" width="3.7109375" customWidth="1"/>
    <col min="19" max="19" width="11.42578125" hidden="1" customWidth="1"/>
  </cols>
  <sheetData>
    <row r="1" spans="2:11" ht="14.1" customHeigh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2:11" ht="14.1" customHeight="1" x14ac:dyDescent="0.25">
      <c r="B2" s="274" t="s">
        <v>182</v>
      </c>
      <c r="C2" s="274"/>
      <c r="D2" s="274"/>
      <c r="E2" s="274"/>
      <c r="F2" s="274"/>
      <c r="G2" s="274"/>
      <c r="H2" s="274"/>
      <c r="I2" s="274"/>
      <c r="J2" s="274"/>
      <c r="K2" s="274"/>
    </row>
    <row r="3" spans="2:11" ht="14.1" customHeight="1" x14ac:dyDescent="0.25">
      <c r="B3" s="274" t="str">
        <f>CONCATENATE("Del 1 de enero ",'01.ESF'!B3)</f>
        <v>Del 1 de enero  Al 31 de Marzo de 2016</v>
      </c>
      <c r="C3" s="274"/>
      <c r="D3" s="274"/>
      <c r="E3" s="274"/>
      <c r="F3" s="274"/>
      <c r="G3" s="274"/>
      <c r="H3" s="274"/>
      <c r="I3" s="274"/>
      <c r="J3" s="274"/>
      <c r="K3" s="274"/>
    </row>
    <row r="4" spans="2:11" ht="14.1" customHeigh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274"/>
    </row>
    <row r="5" spans="2:11" ht="14.1" customHeight="1" x14ac:dyDescent="0.25">
      <c r="B5" s="186"/>
      <c r="C5" s="275"/>
      <c r="D5" s="275"/>
      <c r="E5" s="275"/>
      <c r="F5" s="275"/>
      <c r="G5" s="275"/>
      <c r="H5" s="275"/>
      <c r="I5" s="275"/>
      <c r="J5" s="275"/>
      <c r="K5" s="275"/>
    </row>
    <row r="6" spans="2:11" ht="21.95" customHeight="1" x14ac:dyDescent="0.25">
      <c r="B6" s="187"/>
      <c r="C6" s="277" t="s">
        <v>183</v>
      </c>
      <c r="D6" s="277"/>
      <c r="E6" s="277"/>
      <c r="F6" s="188"/>
      <c r="G6" s="188" t="s">
        <v>184</v>
      </c>
      <c r="H6" s="188" t="s">
        <v>185</v>
      </c>
      <c r="I6" s="188" t="s">
        <v>186</v>
      </c>
      <c r="J6" s="188" t="s">
        <v>187</v>
      </c>
      <c r="K6" s="189"/>
    </row>
    <row r="7" spans="2:11" ht="14.1" customHeight="1" x14ac:dyDescent="0.25">
      <c r="B7" s="141"/>
      <c r="C7" s="275"/>
      <c r="D7" s="275"/>
      <c r="E7" s="275"/>
      <c r="F7" s="275"/>
      <c r="G7" s="275"/>
      <c r="H7" s="275"/>
      <c r="I7" s="275"/>
      <c r="J7" s="275"/>
      <c r="K7" s="301"/>
    </row>
    <row r="8" spans="2:11" ht="14.1" customHeight="1" x14ac:dyDescent="0.25">
      <c r="B8" s="190"/>
      <c r="C8" s="292" t="s">
        <v>188</v>
      </c>
      <c r="D8" s="292"/>
      <c r="E8" s="292"/>
      <c r="F8" s="147"/>
      <c r="G8" s="147"/>
      <c r="H8" s="147"/>
      <c r="I8" s="147"/>
      <c r="J8" s="147"/>
      <c r="K8" s="191"/>
    </row>
    <row r="9" spans="2:11" ht="14.1" customHeight="1" x14ac:dyDescent="0.25">
      <c r="B9" s="116"/>
      <c r="C9" s="299" t="s">
        <v>189</v>
      </c>
      <c r="D9" s="299"/>
      <c r="E9" s="299"/>
      <c r="F9" s="147"/>
      <c r="G9" s="147"/>
      <c r="H9" s="147"/>
      <c r="I9" s="147"/>
      <c r="J9" s="147"/>
      <c r="K9" s="191"/>
    </row>
    <row r="10" spans="2:11" ht="14.1" customHeight="1" x14ac:dyDescent="0.25">
      <c r="B10" s="116"/>
      <c r="C10" s="292" t="s">
        <v>190</v>
      </c>
      <c r="D10" s="292"/>
      <c r="E10" s="292"/>
      <c r="F10" s="147"/>
      <c r="G10" s="192"/>
      <c r="H10" s="192"/>
      <c r="I10" s="149">
        <f>SUM(I11:I13)</f>
        <v>0</v>
      </c>
      <c r="J10" s="149">
        <f>SUM(J11:J13)</f>
        <v>0</v>
      </c>
      <c r="K10" s="191"/>
    </row>
    <row r="11" spans="2:11" ht="14.1" customHeight="1" x14ac:dyDescent="0.25">
      <c r="B11" s="113"/>
      <c r="C11" s="193"/>
      <c r="D11" s="270" t="s">
        <v>191</v>
      </c>
      <c r="E11" s="270"/>
      <c r="F11" s="147"/>
      <c r="G11" s="194"/>
      <c r="H11" s="194"/>
      <c r="I11" s="148">
        <v>0</v>
      </c>
      <c r="J11" s="148">
        <v>0</v>
      </c>
      <c r="K11" s="121"/>
    </row>
    <row r="12" spans="2:11" ht="14.1" customHeight="1" x14ac:dyDescent="0.25">
      <c r="B12" s="113"/>
      <c r="C12" s="193"/>
      <c r="D12" s="270" t="s">
        <v>192</v>
      </c>
      <c r="E12" s="270"/>
      <c r="F12" s="147"/>
      <c r="G12" s="194"/>
      <c r="H12" s="194"/>
      <c r="I12" s="148">
        <v>0</v>
      </c>
      <c r="J12" s="148">
        <v>0</v>
      </c>
      <c r="K12" s="121"/>
    </row>
    <row r="13" spans="2:11" ht="14.1" customHeight="1" x14ac:dyDescent="0.25">
      <c r="B13" s="113"/>
      <c r="C13" s="193"/>
      <c r="D13" s="270" t="s">
        <v>193</v>
      </c>
      <c r="E13" s="270"/>
      <c r="F13" s="147"/>
      <c r="G13" s="194"/>
      <c r="H13" s="194"/>
      <c r="I13" s="148">
        <v>0</v>
      </c>
      <c r="J13" s="148">
        <v>0</v>
      </c>
      <c r="K13" s="121"/>
    </row>
    <row r="14" spans="2:11" ht="14.1" customHeight="1" x14ac:dyDescent="0.25">
      <c r="B14" s="113"/>
      <c r="C14" s="193"/>
      <c r="D14" s="193"/>
      <c r="E14" s="118"/>
      <c r="F14" s="147"/>
      <c r="G14" s="195"/>
      <c r="H14" s="195"/>
      <c r="I14" s="196"/>
      <c r="J14" s="196"/>
      <c r="K14" s="121"/>
    </row>
    <row r="15" spans="2:11" ht="14.1" customHeight="1" x14ac:dyDescent="0.25">
      <c r="B15" s="116"/>
      <c r="C15" s="292" t="s">
        <v>194</v>
      </c>
      <c r="D15" s="292"/>
      <c r="E15" s="292"/>
      <c r="F15" s="147"/>
      <c r="G15" s="192"/>
      <c r="H15" s="192"/>
      <c r="I15" s="149">
        <f>SUM(I16:I19)</f>
        <v>0</v>
      </c>
      <c r="J15" s="149">
        <f>SUM(J16:J19)</f>
        <v>0</v>
      </c>
      <c r="K15" s="191"/>
    </row>
    <row r="16" spans="2:11" ht="14.1" customHeight="1" x14ac:dyDescent="0.25">
      <c r="B16" s="113"/>
      <c r="C16" s="193"/>
      <c r="D16" s="270" t="s">
        <v>195</v>
      </c>
      <c r="E16" s="270"/>
      <c r="F16" s="147"/>
      <c r="G16" s="194"/>
      <c r="H16" s="194"/>
      <c r="I16" s="148">
        <v>0</v>
      </c>
      <c r="J16" s="148">
        <v>0</v>
      </c>
      <c r="K16" s="121"/>
    </row>
    <row r="17" spans="2:11" ht="14.1" customHeight="1" x14ac:dyDescent="0.25">
      <c r="B17" s="113"/>
      <c r="C17" s="193"/>
      <c r="D17" s="270" t="s">
        <v>196</v>
      </c>
      <c r="E17" s="270"/>
      <c r="F17" s="147"/>
      <c r="G17" s="194"/>
      <c r="H17" s="194"/>
      <c r="I17" s="148">
        <v>0</v>
      </c>
      <c r="J17" s="148">
        <v>0</v>
      </c>
      <c r="K17" s="121"/>
    </row>
    <row r="18" spans="2:11" ht="14.1" customHeight="1" x14ac:dyDescent="0.25">
      <c r="B18" s="113"/>
      <c r="C18" s="193"/>
      <c r="D18" s="270" t="s">
        <v>192</v>
      </c>
      <c r="E18" s="270"/>
      <c r="F18" s="147"/>
      <c r="G18" s="194"/>
      <c r="H18" s="194"/>
      <c r="I18" s="148">
        <v>0</v>
      </c>
      <c r="J18" s="148">
        <v>0</v>
      </c>
      <c r="K18" s="121"/>
    </row>
    <row r="19" spans="2:11" ht="14.1" customHeight="1" x14ac:dyDescent="0.25">
      <c r="B19" s="113"/>
      <c r="C19" s="118"/>
      <c r="D19" s="270" t="s">
        <v>193</v>
      </c>
      <c r="E19" s="270"/>
      <c r="F19" s="147"/>
      <c r="G19" s="194"/>
      <c r="H19" s="194"/>
      <c r="I19" s="197">
        <v>0</v>
      </c>
      <c r="J19" s="197">
        <v>0</v>
      </c>
      <c r="K19" s="121"/>
    </row>
    <row r="20" spans="2:11" ht="14.1" customHeight="1" x14ac:dyDescent="0.25">
      <c r="B20" s="113"/>
      <c r="C20" s="193"/>
      <c r="D20" s="193"/>
      <c r="E20" s="118"/>
      <c r="F20" s="147"/>
      <c r="G20" s="195"/>
      <c r="H20" s="195"/>
      <c r="I20" s="196"/>
      <c r="J20" s="196"/>
      <c r="K20" s="121"/>
    </row>
    <row r="21" spans="2:11" ht="14.1" customHeight="1" x14ac:dyDescent="0.25">
      <c r="B21" s="198"/>
      <c r="C21" s="298" t="s">
        <v>197</v>
      </c>
      <c r="D21" s="298"/>
      <c r="E21" s="298"/>
      <c r="F21" s="127"/>
      <c r="G21" s="199"/>
      <c r="H21" s="199"/>
      <c r="I21" s="200">
        <f>I10+I15</f>
        <v>0</v>
      </c>
      <c r="J21" s="200">
        <f>J10+J15</f>
        <v>0</v>
      </c>
      <c r="K21" s="201"/>
    </row>
    <row r="22" spans="2:11" ht="14.1" customHeight="1" x14ac:dyDescent="0.25">
      <c r="B22" s="116"/>
      <c r="C22" s="193"/>
      <c r="D22" s="193"/>
      <c r="E22" s="154"/>
      <c r="F22" s="147"/>
      <c r="G22" s="195"/>
      <c r="H22" s="195"/>
      <c r="I22" s="196"/>
      <c r="J22" s="196"/>
      <c r="K22" s="191"/>
    </row>
    <row r="23" spans="2:11" ht="14.1" customHeight="1" x14ac:dyDescent="0.25">
      <c r="B23" s="116"/>
      <c r="C23" s="299" t="s">
        <v>198</v>
      </c>
      <c r="D23" s="299"/>
      <c r="E23" s="299"/>
      <c r="F23" s="147"/>
      <c r="G23" s="195"/>
      <c r="H23" s="195"/>
      <c r="I23" s="196"/>
      <c r="J23" s="196"/>
      <c r="K23" s="191"/>
    </row>
    <row r="24" spans="2:11" ht="14.1" customHeight="1" x14ac:dyDescent="0.25">
      <c r="B24" s="116"/>
      <c r="C24" s="292" t="s">
        <v>190</v>
      </c>
      <c r="D24" s="292"/>
      <c r="E24" s="292"/>
      <c r="F24" s="147"/>
      <c r="G24" s="192"/>
      <c r="H24" s="192"/>
      <c r="I24" s="149">
        <f>SUM(I25:I27)</f>
        <v>0</v>
      </c>
      <c r="J24" s="149">
        <f>SUM(J25:J27)</f>
        <v>0</v>
      </c>
      <c r="K24" s="191"/>
    </row>
    <row r="25" spans="2:11" ht="14.1" customHeight="1" x14ac:dyDescent="0.25">
      <c r="B25" s="113"/>
      <c r="C25" s="193"/>
      <c r="D25" s="270" t="s">
        <v>191</v>
      </c>
      <c r="E25" s="270"/>
      <c r="F25" s="147"/>
      <c r="G25" s="194"/>
      <c r="H25" s="194"/>
      <c r="I25" s="148">
        <v>0</v>
      </c>
      <c r="J25" s="148">
        <v>0</v>
      </c>
      <c r="K25" s="121"/>
    </row>
    <row r="26" spans="2:11" ht="14.1" customHeight="1" x14ac:dyDescent="0.25">
      <c r="B26" s="113"/>
      <c r="C26" s="118"/>
      <c r="D26" s="270" t="s">
        <v>192</v>
      </c>
      <c r="E26" s="270"/>
      <c r="F26" s="118"/>
      <c r="G26" s="202"/>
      <c r="H26" s="202"/>
      <c r="I26" s="148">
        <v>0</v>
      </c>
      <c r="J26" s="148">
        <v>0</v>
      </c>
      <c r="K26" s="121"/>
    </row>
    <row r="27" spans="2:11" ht="14.1" customHeight="1" x14ac:dyDescent="0.25">
      <c r="B27" s="113"/>
      <c r="C27" s="118"/>
      <c r="D27" s="270" t="s">
        <v>193</v>
      </c>
      <c r="E27" s="270"/>
      <c r="F27" s="118"/>
      <c r="G27" s="202"/>
      <c r="H27" s="202"/>
      <c r="I27" s="148">
        <v>0</v>
      </c>
      <c r="J27" s="148">
        <v>0</v>
      </c>
      <c r="K27" s="121"/>
    </row>
    <row r="28" spans="2:11" ht="10.5" customHeight="1" x14ac:dyDescent="0.25">
      <c r="B28" s="113"/>
      <c r="C28" s="193"/>
      <c r="D28" s="193"/>
      <c r="E28" s="118"/>
      <c r="F28" s="147"/>
      <c r="G28" s="195"/>
      <c r="H28" s="195"/>
      <c r="I28" s="196"/>
      <c r="J28" s="196"/>
      <c r="K28" s="121"/>
    </row>
    <row r="29" spans="2:11" ht="14.1" customHeight="1" x14ac:dyDescent="0.25">
      <c r="B29" s="116"/>
      <c r="C29" s="292" t="s">
        <v>194</v>
      </c>
      <c r="D29" s="292"/>
      <c r="E29" s="292"/>
      <c r="F29" s="147"/>
      <c r="G29" s="192"/>
      <c r="H29" s="192"/>
      <c r="I29" s="149">
        <f>SUM(I30:I33)</f>
        <v>0</v>
      </c>
      <c r="J29" s="149">
        <f>SUM(J30:J33)</f>
        <v>0</v>
      </c>
      <c r="K29" s="191"/>
    </row>
    <row r="30" spans="2:11" ht="14.1" customHeight="1" x14ac:dyDescent="0.25">
      <c r="B30" s="113"/>
      <c r="C30" s="193"/>
      <c r="D30" s="270" t="s">
        <v>195</v>
      </c>
      <c r="E30" s="270"/>
      <c r="F30" s="147"/>
      <c r="G30" s="194"/>
      <c r="H30" s="194"/>
      <c r="I30" s="148">
        <v>0</v>
      </c>
      <c r="J30" s="148">
        <v>0</v>
      </c>
      <c r="K30" s="121"/>
    </row>
    <row r="31" spans="2:11" ht="14.1" customHeight="1" x14ac:dyDescent="0.25">
      <c r="B31" s="113"/>
      <c r="C31" s="193"/>
      <c r="D31" s="270" t="s">
        <v>196</v>
      </c>
      <c r="E31" s="270"/>
      <c r="F31" s="147"/>
      <c r="G31" s="194"/>
      <c r="H31" s="194"/>
      <c r="I31" s="148">
        <v>0</v>
      </c>
      <c r="J31" s="148">
        <v>0</v>
      </c>
      <c r="K31" s="121"/>
    </row>
    <row r="32" spans="2:11" ht="14.1" customHeight="1" x14ac:dyDescent="0.25">
      <c r="B32" s="113"/>
      <c r="C32" s="193"/>
      <c r="D32" s="270" t="s">
        <v>192</v>
      </c>
      <c r="E32" s="270"/>
      <c r="F32" s="147"/>
      <c r="G32" s="194"/>
      <c r="H32" s="194"/>
      <c r="I32" s="148">
        <v>0</v>
      </c>
      <c r="J32" s="148">
        <v>0</v>
      </c>
      <c r="K32" s="121"/>
    </row>
    <row r="33" spans="2:11" ht="14.1" customHeight="1" x14ac:dyDescent="0.25">
      <c r="B33" s="113"/>
      <c r="C33" s="147"/>
      <c r="D33" s="270" t="s">
        <v>193</v>
      </c>
      <c r="E33" s="270"/>
      <c r="F33" s="147"/>
      <c r="G33" s="194"/>
      <c r="H33" s="194"/>
      <c r="I33" s="148">
        <v>0</v>
      </c>
      <c r="J33" s="148">
        <v>0</v>
      </c>
      <c r="K33" s="121"/>
    </row>
    <row r="34" spans="2:11" ht="14.1" customHeight="1" x14ac:dyDescent="0.25">
      <c r="B34" s="113"/>
      <c r="C34" s="147"/>
      <c r="D34" s="147"/>
      <c r="E34" s="118"/>
      <c r="F34" s="147"/>
      <c r="G34" s="195"/>
      <c r="H34" s="195"/>
      <c r="I34" s="196"/>
      <c r="J34" s="196"/>
      <c r="K34" s="121"/>
    </row>
    <row r="35" spans="2:11" ht="14.1" customHeight="1" x14ac:dyDescent="0.25">
      <c r="B35" s="198"/>
      <c r="C35" s="298" t="s">
        <v>199</v>
      </c>
      <c r="D35" s="298"/>
      <c r="E35" s="298"/>
      <c r="F35" s="127"/>
      <c r="G35" s="199"/>
      <c r="H35" s="199"/>
      <c r="I35" s="200">
        <f>I24+I29</f>
        <v>0</v>
      </c>
      <c r="J35" s="200">
        <f>J24+J29</f>
        <v>0</v>
      </c>
      <c r="K35" s="201"/>
    </row>
    <row r="36" spans="2:11" ht="9.75" customHeight="1" x14ac:dyDescent="0.25">
      <c r="B36" s="113"/>
      <c r="C36" s="193"/>
      <c r="D36" s="193"/>
      <c r="E36" s="118"/>
      <c r="F36" s="147"/>
      <c r="G36" s="195"/>
      <c r="H36" s="195"/>
      <c r="I36" s="196"/>
      <c r="J36" s="196"/>
      <c r="K36" s="121"/>
    </row>
    <row r="37" spans="2:11" ht="14.1" customHeight="1" x14ac:dyDescent="0.25">
      <c r="B37" s="113"/>
      <c r="C37" s="292" t="s">
        <v>200</v>
      </c>
      <c r="D37" s="292"/>
      <c r="E37" s="292"/>
      <c r="F37" s="147"/>
      <c r="G37" s="194"/>
      <c r="H37" s="194"/>
      <c r="I37" s="149">
        <f>SUM(BR!C25:C38)-I21-I35</f>
        <v>1106567436.29</v>
      </c>
      <c r="J37" s="149">
        <f>SUM(BR!F25:F38)-J21-J35</f>
        <v>1017829965.03</v>
      </c>
      <c r="K37" s="121"/>
    </row>
    <row r="38" spans="2:11" ht="8.25" customHeight="1" x14ac:dyDescent="0.25">
      <c r="B38" s="113"/>
      <c r="C38" s="193"/>
      <c r="D38" s="193"/>
      <c r="E38" s="118"/>
      <c r="F38" s="147"/>
      <c r="G38" s="195"/>
      <c r="H38" s="195"/>
      <c r="I38" s="196"/>
      <c r="J38" s="196"/>
      <c r="K38" s="121"/>
    </row>
    <row r="39" spans="2:11" ht="14.1" customHeight="1" x14ac:dyDescent="0.25">
      <c r="B39" s="203"/>
      <c r="C39" s="302" t="s">
        <v>201</v>
      </c>
      <c r="D39" s="302"/>
      <c r="E39" s="302"/>
      <c r="F39" s="204"/>
      <c r="G39" s="205"/>
      <c r="H39" s="205"/>
      <c r="I39" s="206">
        <f>I37+I35+I21</f>
        <v>1106567436.29</v>
      </c>
      <c r="J39" s="206">
        <f>J37+J35+J21</f>
        <v>1017829965.03</v>
      </c>
      <c r="K39" s="207"/>
    </row>
    <row r="40" spans="2:11" ht="14.1" customHeight="1" x14ac:dyDescent="0.25">
      <c r="C40" s="299"/>
      <c r="D40" s="299"/>
      <c r="E40" s="299"/>
      <c r="F40" s="299"/>
      <c r="G40" s="299"/>
      <c r="H40" s="299"/>
      <c r="I40" s="299"/>
      <c r="J40" s="299"/>
      <c r="K40" s="299"/>
    </row>
    <row r="41" spans="2:11" ht="30" customHeight="1" x14ac:dyDescent="0.25">
      <c r="B41" s="267" t="s">
        <v>64</v>
      </c>
      <c r="C41" s="267"/>
      <c r="D41" s="267"/>
      <c r="E41" s="267"/>
      <c r="F41" s="267"/>
      <c r="G41" s="267"/>
      <c r="H41" s="267"/>
      <c r="I41" s="267"/>
      <c r="J41" s="267"/>
      <c r="K41" s="267"/>
    </row>
    <row r="42" spans="2:11" ht="14.1" customHeight="1" x14ac:dyDescent="0.25">
      <c r="B42" s="1"/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14.1" customHeight="1" x14ac:dyDescent="0.25">
      <c r="B43" s="1"/>
      <c r="C43" s="30"/>
      <c r="D43" s="30"/>
      <c r="E43" s="30"/>
      <c r="F43" s="30"/>
      <c r="G43" s="30"/>
      <c r="H43" s="30"/>
      <c r="I43" s="30"/>
      <c r="J43" s="30"/>
      <c r="K43" s="30"/>
    </row>
    <row r="44" spans="2:11" ht="14.1" customHeight="1" x14ac:dyDescent="0.25">
      <c r="B44" s="1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4.1" customHeight="1" x14ac:dyDescent="0.25">
      <c r="B45" s="1"/>
      <c r="C45" s="2"/>
      <c r="D45" s="3"/>
      <c r="E45" s="4"/>
      <c r="F45" s="4"/>
      <c r="G45" s="1"/>
      <c r="H45" s="5"/>
      <c r="I45" s="3"/>
      <c r="J45" s="4"/>
      <c r="K45" s="4"/>
    </row>
    <row r="46" spans="2:11" ht="14.1" customHeight="1" x14ac:dyDescent="0.25">
      <c r="B46" s="1"/>
      <c r="C46" s="2"/>
      <c r="D46" s="282"/>
      <c r="E46" s="282"/>
      <c r="F46" s="4"/>
      <c r="G46" s="1"/>
      <c r="H46" s="283"/>
      <c r="I46" s="283"/>
      <c r="J46" s="32"/>
      <c r="K46" s="4"/>
    </row>
    <row r="47" spans="2:11" ht="14.1" customHeight="1" x14ac:dyDescent="0.25">
      <c r="B47" s="1"/>
      <c r="C47" s="6"/>
      <c r="D47" s="271" t="str">
        <f>'01.ESF'!D65</f>
        <v>DR. ALFREDO ROMAN MESSINA</v>
      </c>
      <c r="E47" s="284"/>
      <c r="F47" s="4"/>
      <c r="G47" s="4"/>
      <c r="H47" s="266" t="str">
        <f>'01.ESF'!H65</f>
        <v>LIC. ISMAEL CARREON RUELAS</v>
      </c>
      <c r="I47" s="285"/>
      <c r="J47" s="285"/>
      <c r="K47" s="4"/>
    </row>
    <row r="48" spans="2:11" ht="45" customHeight="1" x14ac:dyDescent="0.25">
      <c r="B48" s="1"/>
      <c r="C48" s="7"/>
      <c r="D48" s="265" t="str">
        <f>'01.ESF'!D66</f>
        <v>DIRECCION GENERAL</v>
      </c>
      <c r="E48" s="280"/>
      <c r="F48" s="8"/>
      <c r="G48" s="8"/>
      <c r="H48" s="265" t="str">
        <f>'01.ESF'!H66</f>
        <v>DIRECCION ADMINISTRATIVA</v>
      </c>
      <c r="I48" s="280"/>
      <c r="J48" s="280"/>
      <c r="K48" s="4"/>
    </row>
    <row r="49" spans="2:12" ht="14.1" customHeight="1" x14ac:dyDescent="0.25">
      <c r="B49" s="280" t="s">
        <v>131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0"/>
    </row>
    <row r="50" spans="2:12" ht="15" customHeight="1" x14ac:dyDescent="0.25">
      <c r="B50" s="265" t="str">
        <f>'01.ESF'!B68</f>
        <v>LIC. ANGEL ALFONSO JACKSON INZUNZA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0"/>
    </row>
    <row r="51" spans="2:12" ht="15" customHeight="1" x14ac:dyDescent="0.25">
      <c r="B51" s="265" t="str">
        <f>'01.ESF'!B69</f>
        <v>SUBDIRECTOR DE RECURSOS FINANCIEROS</v>
      </c>
      <c r="C51" s="280"/>
      <c r="D51" s="280"/>
      <c r="E51" s="280"/>
      <c r="F51" s="280"/>
      <c r="G51" s="280"/>
      <c r="H51" s="280"/>
      <c r="I51" s="280"/>
      <c r="J51" s="280"/>
      <c r="K51" s="280"/>
      <c r="L51" s="20"/>
    </row>
    <row r="52" spans="2:12" ht="15" customHeight="1" x14ac:dyDescent="0.25">
      <c r="B52" s="300"/>
      <c r="C52" s="300"/>
      <c r="D52" s="300"/>
      <c r="E52" s="300"/>
      <c r="F52" s="300"/>
      <c r="G52" s="300"/>
      <c r="H52" s="300"/>
      <c r="I52" s="300"/>
      <c r="J52" s="300"/>
      <c r="K52" s="300"/>
    </row>
    <row r="53" spans="2:12" ht="15" customHeight="1" x14ac:dyDescent="0.25"/>
    <row r="54" spans="2:12" ht="15" customHeight="1" x14ac:dyDescent="0.25"/>
    <row r="55" spans="2:12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44">
    <mergeCell ref="B51:K51"/>
    <mergeCell ref="B52:K52"/>
    <mergeCell ref="B50:K50"/>
    <mergeCell ref="C5:K5"/>
    <mergeCell ref="C6:E6"/>
    <mergeCell ref="C7:K7"/>
    <mergeCell ref="D48:E48"/>
    <mergeCell ref="H47:J47"/>
    <mergeCell ref="H48:J48"/>
    <mergeCell ref="D32:E32"/>
    <mergeCell ref="D33:E33"/>
    <mergeCell ref="C35:E35"/>
    <mergeCell ref="C37:E37"/>
    <mergeCell ref="C39:E39"/>
    <mergeCell ref="C40:K40"/>
    <mergeCell ref="D12:E12"/>
    <mergeCell ref="B49:K49"/>
    <mergeCell ref="B1:K1"/>
    <mergeCell ref="B3:K3"/>
    <mergeCell ref="D46:E46"/>
    <mergeCell ref="H46:I46"/>
    <mergeCell ref="D17:E17"/>
    <mergeCell ref="D18:E18"/>
    <mergeCell ref="D19:E19"/>
    <mergeCell ref="C21:E21"/>
    <mergeCell ref="C23:E23"/>
    <mergeCell ref="B2:K2"/>
    <mergeCell ref="B4:K4"/>
    <mergeCell ref="C8:E8"/>
    <mergeCell ref="C9:E9"/>
    <mergeCell ref="C24:E24"/>
    <mergeCell ref="C10:E10"/>
    <mergeCell ref="D11:E11"/>
    <mergeCell ref="D47:E47"/>
    <mergeCell ref="D25:E25"/>
    <mergeCell ref="D26:E26"/>
    <mergeCell ref="D27:E27"/>
    <mergeCell ref="C29:E29"/>
    <mergeCell ref="D30:E30"/>
    <mergeCell ref="D31:E31"/>
    <mergeCell ref="B41:K41"/>
    <mergeCell ref="D13:E13"/>
    <mergeCell ref="C15:E15"/>
    <mergeCell ref="D16:E16"/>
  </mergeCells>
  <pageMargins left="0.59055118110236227" right="0.39370078740157483" top="0.59055118110236227" bottom="0.59055118110236227" header="0" footer="0"/>
  <pageSetup scale="96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6"/>
  <sheetViews>
    <sheetView showGridLines="0" tabSelected="1" workbookViewId="0">
      <selection activeCell="B47" sqref="B47"/>
    </sheetView>
  </sheetViews>
  <sheetFormatPr baseColWidth="10" defaultColWidth="0" defaultRowHeight="15" x14ac:dyDescent="0.25"/>
  <cols>
    <col min="1" max="1" width="2.140625" customWidth="1"/>
    <col min="2" max="2" width="3" customWidth="1"/>
    <col min="3" max="3" width="23" customWidth="1"/>
    <col min="4" max="4" width="27.42578125" customWidth="1"/>
    <col min="5" max="9" width="12.7109375" customWidth="1"/>
    <col min="10" max="10" width="3" customWidth="1"/>
    <col min="11" max="11" width="2.42578125" customWidth="1"/>
    <col min="19" max="19" width="11.42578125" hidden="1" customWidth="1"/>
  </cols>
  <sheetData>
    <row r="1" spans="2:15" s="208" customForma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108"/>
      <c r="L1" s="108"/>
      <c r="M1" s="108"/>
      <c r="N1" s="108"/>
    </row>
    <row r="2" spans="2:15" s="208" customFormat="1" x14ac:dyDescent="0.25">
      <c r="B2" s="274" t="s">
        <v>202</v>
      </c>
      <c r="C2" s="274"/>
      <c r="D2" s="274"/>
      <c r="E2" s="274"/>
      <c r="F2" s="274"/>
      <c r="G2" s="274"/>
      <c r="H2" s="274"/>
      <c r="I2" s="274"/>
      <c r="J2" s="274"/>
      <c r="K2" s="108"/>
      <c r="L2" s="108"/>
      <c r="M2" s="108"/>
      <c r="N2" s="108"/>
    </row>
    <row r="3" spans="2:15" s="208" customFormat="1" x14ac:dyDescent="0.25">
      <c r="B3" s="274" t="str">
        <f>CONCATENATE("Del 1 de enero ",'01.ESF'!B3)</f>
        <v>Del 1 de enero  Al 31 de Marzo de 2016</v>
      </c>
      <c r="C3" s="274"/>
      <c r="D3" s="274"/>
      <c r="E3" s="274"/>
      <c r="F3" s="274"/>
      <c r="G3" s="274"/>
      <c r="H3" s="274"/>
      <c r="I3" s="274"/>
      <c r="J3" s="274"/>
      <c r="K3" s="108"/>
      <c r="L3" s="108"/>
      <c r="M3" s="108"/>
      <c r="N3" s="108"/>
    </row>
    <row r="4" spans="2:15" s="208" customForma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108"/>
      <c r="L4" s="108"/>
      <c r="M4" s="108"/>
      <c r="N4" s="108"/>
    </row>
    <row r="5" spans="2:15" s="208" customFormat="1" x14ac:dyDescent="0.25">
      <c r="B5" s="275"/>
      <c r="C5" s="275"/>
      <c r="D5" s="275"/>
      <c r="E5" s="275"/>
      <c r="F5" s="275"/>
      <c r="G5" s="275"/>
      <c r="H5" s="275"/>
      <c r="I5" s="275"/>
      <c r="J5" s="275"/>
      <c r="K5" s="108"/>
      <c r="L5" s="108"/>
      <c r="M5" s="108"/>
      <c r="N5" s="108"/>
    </row>
    <row r="6" spans="2:15" s="208" customFormat="1" ht="21.95" customHeight="1" x14ac:dyDescent="0.25">
      <c r="B6" s="209"/>
      <c r="C6" s="307" t="s">
        <v>4</v>
      </c>
      <c r="D6" s="307"/>
      <c r="E6" s="210" t="s">
        <v>203</v>
      </c>
      <c r="F6" s="210" t="s">
        <v>204</v>
      </c>
      <c r="G6" s="210" t="s">
        <v>205</v>
      </c>
      <c r="H6" s="210" t="s">
        <v>206</v>
      </c>
      <c r="I6" s="210" t="s">
        <v>207</v>
      </c>
      <c r="J6" s="211"/>
      <c r="K6" s="212"/>
      <c r="L6" s="212"/>
      <c r="M6" s="212"/>
      <c r="N6" s="212"/>
    </row>
    <row r="7" spans="2:15" s="208" customFormat="1" x14ac:dyDescent="0.25">
      <c r="B7" s="213"/>
      <c r="C7" s="308"/>
      <c r="D7" s="308"/>
      <c r="E7" s="214">
        <v>1</v>
      </c>
      <c r="F7" s="214">
        <v>2</v>
      </c>
      <c r="G7" s="214">
        <v>3</v>
      </c>
      <c r="H7" s="214" t="s">
        <v>208</v>
      </c>
      <c r="I7" s="214" t="s">
        <v>209</v>
      </c>
      <c r="J7" s="215"/>
      <c r="K7" s="212"/>
      <c r="L7" s="212"/>
      <c r="M7" s="212"/>
      <c r="N7" s="212"/>
    </row>
    <row r="8" spans="2:15" s="208" customFormat="1" x14ac:dyDescent="0.25">
      <c r="B8" s="306"/>
      <c r="C8" s="275"/>
      <c r="D8" s="275"/>
      <c r="E8" s="275"/>
      <c r="F8" s="275"/>
      <c r="G8" s="275"/>
      <c r="H8" s="275"/>
      <c r="I8" s="275"/>
      <c r="J8" s="301"/>
      <c r="K8" s="108"/>
      <c r="L8" s="108"/>
      <c r="M8" s="108"/>
      <c r="N8" s="108"/>
    </row>
    <row r="9" spans="2:15" s="208" customFormat="1" x14ac:dyDescent="0.25">
      <c r="B9" s="143"/>
      <c r="C9" s="292" t="s">
        <v>6</v>
      </c>
      <c r="D9" s="292"/>
      <c r="E9" s="120"/>
      <c r="F9" s="120"/>
      <c r="G9" s="120"/>
      <c r="H9" s="120"/>
      <c r="I9" s="120"/>
      <c r="J9" s="191"/>
      <c r="K9" s="108"/>
      <c r="L9" s="108"/>
      <c r="M9" s="108"/>
      <c r="N9" s="108"/>
    </row>
    <row r="10" spans="2:15" s="208" customFormat="1" x14ac:dyDescent="0.25">
      <c r="B10" s="143"/>
      <c r="C10" s="147"/>
      <c r="D10" s="147"/>
      <c r="E10" s="120"/>
      <c r="F10" s="120"/>
      <c r="G10" s="120"/>
      <c r="H10" s="120"/>
      <c r="I10" s="120"/>
      <c r="J10" s="191"/>
      <c r="K10" s="108"/>
      <c r="L10" s="108"/>
      <c r="M10" s="108"/>
      <c r="N10" s="108"/>
    </row>
    <row r="11" spans="2:15" s="208" customFormat="1" x14ac:dyDescent="0.25">
      <c r="B11" s="216"/>
      <c r="C11" s="272" t="s">
        <v>8</v>
      </c>
      <c r="D11" s="272"/>
      <c r="E11" s="120">
        <f>SUM(E13:E19)</f>
        <v>445700283.07000005</v>
      </c>
      <c r="F11" s="120">
        <f>SUM(F13:F19)</f>
        <v>2962991281.6100001</v>
      </c>
      <c r="G11" s="120">
        <f>SUM(G13:G19)</f>
        <v>2911859467.4000001</v>
      </c>
      <c r="H11" s="120">
        <f>SUM(H13:H19)</f>
        <v>496832097.27999973</v>
      </c>
      <c r="I11" s="120">
        <f>SUM(I13:I19)</f>
        <v>51131814.20999971</v>
      </c>
      <c r="J11" s="201"/>
      <c r="K11" s="108"/>
      <c r="L11" s="108"/>
      <c r="M11" s="108"/>
      <c r="N11" s="108"/>
    </row>
    <row r="12" spans="2:15" s="208" customFormat="1" x14ac:dyDescent="0.25">
      <c r="B12" s="146"/>
      <c r="C12" s="118"/>
      <c r="D12" s="118"/>
      <c r="E12" s="117"/>
      <c r="F12" s="117"/>
      <c r="G12" s="117"/>
      <c r="H12" s="117"/>
      <c r="I12" s="117"/>
      <c r="J12" s="121"/>
      <c r="K12" s="108"/>
      <c r="L12" s="108"/>
      <c r="M12" s="108"/>
      <c r="N12" s="108"/>
      <c r="O12" s="108"/>
    </row>
    <row r="13" spans="2:15" s="208" customFormat="1" x14ac:dyDescent="0.25">
      <c r="B13" s="146"/>
      <c r="C13" s="270" t="s">
        <v>10</v>
      </c>
      <c r="D13" s="270"/>
      <c r="E13" s="117">
        <f>BR!C8</f>
        <v>15820995.920000002</v>
      </c>
      <c r="F13" s="117">
        <f>BR!D8</f>
        <v>2239346650.3699999</v>
      </c>
      <c r="G13" s="117">
        <f>BR!E8</f>
        <v>2167972410.3400002</v>
      </c>
      <c r="H13" s="117">
        <f t="shared" ref="H13:H19" si="0">E13+F13-G13</f>
        <v>87195235.949999809</v>
      </c>
      <c r="I13" s="117">
        <f t="shared" ref="I13:I19" si="1">H13-E13</f>
        <v>71374240.029999807</v>
      </c>
      <c r="J13" s="121"/>
      <c r="K13" s="108"/>
      <c r="L13" s="108"/>
      <c r="M13" s="108"/>
      <c r="N13" s="108"/>
      <c r="O13" s="108"/>
    </row>
    <row r="14" spans="2:15" s="208" customFormat="1" x14ac:dyDescent="0.25">
      <c r="B14" s="146"/>
      <c r="C14" s="270" t="s">
        <v>12</v>
      </c>
      <c r="D14" s="270"/>
      <c r="E14" s="117">
        <f>BR!C9</f>
        <v>280024380.73000002</v>
      </c>
      <c r="F14" s="117">
        <f>BR!D9</f>
        <v>717458711.25999999</v>
      </c>
      <c r="G14" s="117">
        <f>BR!E9</f>
        <v>741355162.91000009</v>
      </c>
      <c r="H14" s="117">
        <f t="shared" si="0"/>
        <v>256127929.07999992</v>
      </c>
      <c r="I14" s="117">
        <f t="shared" si="1"/>
        <v>-23896451.650000095</v>
      </c>
      <c r="J14" s="121"/>
      <c r="K14" s="108"/>
      <c r="L14" s="108"/>
      <c r="M14" s="108"/>
      <c r="N14" s="108"/>
      <c r="O14" s="108"/>
    </row>
    <row r="15" spans="2:15" s="208" customFormat="1" x14ac:dyDescent="0.25">
      <c r="B15" s="146"/>
      <c r="C15" s="270" t="s">
        <v>14</v>
      </c>
      <c r="D15" s="270"/>
      <c r="E15" s="117">
        <f>BR!C10</f>
        <v>38608170.630000003</v>
      </c>
      <c r="F15" s="117">
        <f>BR!D10</f>
        <v>6185919.9800000004</v>
      </c>
      <c r="G15" s="117">
        <f>BR!E10</f>
        <v>2531894.15</v>
      </c>
      <c r="H15" s="117">
        <f t="shared" si="0"/>
        <v>42262196.460000001</v>
      </c>
      <c r="I15" s="117">
        <f t="shared" si="1"/>
        <v>3654025.8299999982</v>
      </c>
      <c r="J15" s="121"/>
      <c r="K15" s="108"/>
      <c r="L15" s="108"/>
      <c r="M15" s="108"/>
      <c r="N15" s="108"/>
      <c r="O15" s="108"/>
    </row>
    <row r="16" spans="2:15" s="208" customFormat="1" x14ac:dyDescent="0.25">
      <c r="B16" s="146"/>
      <c r="C16" s="270" t="s">
        <v>16</v>
      </c>
      <c r="D16" s="270"/>
      <c r="E16" s="117">
        <f>BR!C11</f>
        <v>0</v>
      </c>
      <c r="F16" s="117">
        <f>BR!D11</f>
        <v>0</v>
      </c>
      <c r="G16" s="117">
        <f>BR!E11</f>
        <v>0</v>
      </c>
      <c r="H16" s="117">
        <f t="shared" si="0"/>
        <v>0</v>
      </c>
      <c r="I16" s="117">
        <f t="shared" si="1"/>
        <v>0</v>
      </c>
      <c r="J16" s="121"/>
      <c r="K16" s="108"/>
      <c r="L16" s="108"/>
      <c r="M16" s="108"/>
      <c r="N16" s="108"/>
      <c r="O16" s="108" t="s">
        <v>142</v>
      </c>
    </row>
    <row r="17" spans="2:15" s="208" customFormat="1" x14ac:dyDescent="0.25">
      <c r="B17" s="146"/>
      <c r="C17" s="270" t="s">
        <v>18</v>
      </c>
      <c r="D17" s="270"/>
      <c r="E17" s="117">
        <f>BR!C12</f>
        <v>111246735.79000001</v>
      </c>
      <c r="F17" s="117">
        <f>BR!D12</f>
        <v>0</v>
      </c>
      <c r="G17" s="117">
        <f>BR!E12</f>
        <v>0</v>
      </c>
      <c r="H17" s="117">
        <f t="shared" si="0"/>
        <v>111246735.79000001</v>
      </c>
      <c r="I17" s="117">
        <f t="shared" si="1"/>
        <v>0</v>
      </c>
      <c r="J17" s="121"/>
      <c r="K17" s="108"/>
      <c r="L17" s="108"/>
      <c r="M17" s="108"/>
      <c r="N17" s="108"/>
      <c r="O17" s="108"/>
    </row>
    <row r="18" spans="2:15" s="208" customFormat="1" x14ac:dyDescent="0.25">
      <c r="B18" s="146"/>
      <c r="C18" s="270" t="s">
        <v>20</v>
      </c>
      <c r="D18" s="270"/>
      <c r="E18" s="117">
        <f>BR!C13</f>
        <v>0</v>
      </c>
      <c r="F18" s="117">
        <f>BR!D13</f>
        <v>0</v>
      </c>
      <c r="G18" s="117">
        <f>BR!E13</f>
        <v>0</v>
      </c>
      <c r="H18" s="117">
        <f t="shared" si="0"/>
        <v>0</v>
      </c>
      <c r="I18" s="117">
        <f t="shared" si="1"/>
        <v>0</v>
      </c>
      <c r="J18" s="121"/>
      <c r="K18" s="108"/>
      <c r="L18" s="108"/>
      <c r="M18" s="108" t="s">
        <v>142</v>
      </c>
      <c r="N18" s="108"/>
      <c r="O18" s="108"/>
    </row>
    <row r="19" spans="2:15" s="208" customFormat="1" x14ac:dyDescent="0.25">
      <c r="B19" s="146"/>
      <c r="C19" s="270" t="s">
        <v>22</v>
      </c>
      <c r="D19" s="270"/>
      <c r="E19" s="117">
        <f>BR!C14</f>
        <v>0</v>
      </c>
      <c r="F19" s="117">
        <f>BR!D14</f>
        <v>0</v>
      </c>
      <c r="G19" s="117">
        <f>BR!E14</f>
        <v>0</v>
      </c>
      <c r="H19" s="117">
        <f t="shared" si="0"/>
        <v>0</v>
      </c>
      <c r="I19" s="117">
        <f t="shared" si="1"/>
        <v>0</v>
      </c>
      <c r="J19" s="121"/>
    </row>
    <row r="20" spans="2:15" s="208" customFormat="1" x14ac:dyDescent="0.25">
      <c r="B20" s="146"/>
      <c r="C20" s="151"/>
      <c r="D20" s="151"/>
      <c r="E20" s="117"/>
      <c r="F20" s="117"/>
      <c r="G20" s="117"/>
      <c r="H20" s="117"/>
      <c r="I20" s="117"/>
      <c r="J20" s="121"/>
    </row>
    <row r="21" spans="2:15" s="208" customFormat="1" x14ac:dyDescent="0.25">
      <c r="B21" s="216"/>
      <c r="C21" s="272" t="s">
        <v>27</v>
      </c>
      <c r="D21" s="272"/>
      <c r="E21" s="120">
        <f>SUM(E23:E31)</f>
        <v>1358457671.52</v>
      </c>
      <c r="F21" s="120">
        <f>SUM(F23:F31)</f>
        <v>6878096.1899999995</v>
      </c>
      <c r="G21" s="120">
        <f>SUM(G23:G31)</f>
        <v>0</v>
      </c>
      <c r="H21" s="120">
        <f>SUM(H23:H31)</f>
        <v>1365335767.7099998</v>
      </c>
      <c r="I21" s="120">
        <f>SUM(I23:I31)</f>
        <v>6878096.189999938</v>
      </c>
      <c r="J21" s="201"/>
    </row>
    <row r="22" spans="2:15" s="208" customFormat="1" x14ac:dyDescent="0.25">
      <c r="B22" s="146"/>
      <c r="C22" s="118"/>
      <c r="D22" s="151"/>
      <c r="E22" s="117"/>
      <c r="F22" s="117"/>
      <c r="G22" s="117"/>
      <c r="H22" s="117"/>
      <c r="I22" s="117"/>
      <c r="J22" s="121"/>
    </row>
    <row r="23" spans="2:15" s="208" customFormat="1" x14ac:dyDescent="0.25">
      <c r="B23" s="146"/>
      <c r="C23" s="270" t="s">
        <v>29</v>
      </c>
      <c r="D23" s="270"/>
      <c r="E23" s="117">
        <f>BR!C15</f>
        <v>0</v>
      </c>
      <c r="F23" s="117">
        <f>BR!D15</f>
        <v>0</v>
      </c>
      <c r="G23" s="117">
        <f>BR!E15</f>
        <v>0</v>
      </c>
      <c r="H23" s="117">
        <f t="shared" ref="H23:H31" si="2">E23+F23-G23</f>
        <v>0</v>
      </c>
      <c r="I23" s="117">
        <f t="shared" ref="I23:I31" si="3">H23-E23</f>
        <v>0</v>
      </c>
      <c r="J23" s="121"/>
    </row>
    <row r="24" spans="2:15" s="208" customFormat="1" x14ac:dyDescent="0.25">
      <c r="B24" s="146"/>
      <c r="C24" s="270" t="s">
        <v>31</v>
      </c>
      <c r="D24" s="270"/>
      <c r="E24" s="117">
        <f>BR!C16</f>
        <v>0</v>
      </c>
      <c r="F24" s="117">
        <f>BR!D16</f>
        <v>0</v>
      </c>
      <c r="G24" s="117">
        <f>BR!E16</f>
        <v>0</v>
      </c>
      <c r="H24" s="117">
        <f t="shared" si="2"/>
        <v>0</v>
      </c>
      <c r="I24" s="117">
        <f t="shared" si="3"/>
        <v>0</v>
      </c>
      <c r="J24" s="121"/>
    </row>
    <row r="25" spans="2:15" s="208" customFormat="1" x14ac:dyDescent="0.25">
      <c r="B25" s="146"/>
      <c r="C25" s="270" t="s">
        <v>33</v>
      </c>
      <c r="D25" s="270"/>
      <c r="E25" s="117">
        <f>BR!C17</f>
        <v>272773325.76999998</v>
      </c>
      <c r="F25" s="117">
        <f>BR!D17</f>
        <v>3347296.38</v>
      </c>
      <c r="G25" s="117">
        <f>BR!E17</f>
        <v>0</v>
      </c>
      <c r="H25" s="117">
        <f t="shared" si="2"/>
        <v>276120622.14999998</v>
      </c>
      <c r="I25" s="117">
        <f t="shared" si="3"/>
        <v>3347296.3799999952</v>
      </c>
      <c r="J25" s="121"/>
    </row>
    <row r="26" spans="2:15" s="208" customFormat="1" x14ac:dyDescent="0.25">
      <c r="B26" s="146"/>
      <c r="C26" s="270" t="s">
        <v>210</v>
      </c>
      <c r="D26" s="270"/>
      <c r="E26" s="117">
        <f>BR!C18</f>
        <v>1085633781.7</v>
      </c>
      <c r="F26" s="117">
        <f>BR!D18</f>
        <v>3530799.81</v>
      </c>
      <c r="G26" s="117">
        <f>BR!E18</f>
        <v>0</v>
      </c>
      <c r="H26" s="117">
        <f t="shared" si="2"/>
        <v>1089164581.51</v>
      </c>
      <c r="I26" s="117">
        <f t="shared" si="3"/>
        <v>3530799.8099999428</v>
      </c>
      <c r="J26" s="121"/>
    </row>
    <row r="27" spans="2:15" s="208" customFormat="1" x14ac:dyDescent="0.25">
      <c r="B27" s="146"/>
      <c r="C27" s="270" t="s">
        <v>37</v>
      </c>
      <c r="D27" s="270"/>
      <c r="E27" s="117">
        <f>BR!C19</f>
        <v>50564.05</v>
      </c>
      <c r="F27" s="117">
        <f>BR!D19</f>
        <v>0</v>
      </c>
      <c r="G27" s="117">
        <f>BR!E19</f>
        <v>0</v>
      </c>
      <c r="H27" s="117">
        <f t="shared" si="2"/>
        <v>50564.05</v>
      </c>
      <c r="I27" s="117">
        <f t="shared" si="3"/>
        <v>0</v>
      </c>
      <c r="J27" s="121"/>
    </row>
    <row r="28" spans="2:15" s="208" customFormat="1" x14ac:dyDescent="0.25">
      <c r="B28" s="146"/>
      <c r="C28" s="270" t="s">
        <v>39</v>
      </c>
      <c r="D28" s="270"/>
      <c r="E28" s="117">
        <f>BR!C20*-1</f>
        <v>0</v>
      </c>
      <c r="F28" s="117">
        <f>BR!D20</f>
        <v>0</v>
      </c>
      <c r="G28" s="117">
        <f>BR!E20</f>
        <v>0</v>
      </c>
      <c r="H28" s="117">
        <f t="shared" si="2"/>
        <v>0</v>
      </c>
      <c r="I28" s="117">
        <f t="shared" si="3"/>
        <v>0</v>
      </c>
      <c r="J28" s="121"/>
    </row>
    <row r="29" spans="2:15" s="208" customFormat="1" x14ac:dyDescent="0.25">
      <c r="B29" s="146"/>
      <c r="C29" s="270" t="s">
        <v>41</v>
      </c>
      <c r="D29" s="270"/>
      <c r="E29" s="117">
        <f>BR!C21</f>
        <v>0</v>
      </c>
      <c r="F29" s="117">
        <f>BR!D21</f>
        <v>0</v>
      </c>
      <c r="G29" s="117">
        <f>BR!E21</f>
        <v>0</v>
      </c>
      <c r="H29" s="117">
        <f t="shared" si="2"/>
        <v>0</v>
      </c>
      <c r="I29" s="117">
        <f t="shared" si="3"/>
        <v>0</v>
      </c>
      <c r="J29" s="121"/>
    </row>
    <row r="30" spans="2:15" s="208" customFormat="1" x14ac:dyDescent="0.25">
      <c r="B30" s="146"/>
      <c r="C30" s="270" t="s">
        <v>42</v>
      </c>
      <c r="D30" s="270"/>
      <c r="E30" s="117">
        <f>BR!C22</f>
        <v>0</v>
      </c>
      <c r="F30" s="117">
        <f>BR!D22</f>
        <v>0</v>
      </c>
      <c r="G30" s="117">
        <f>BR!E22</f>
        <v>0</v>
      </c>
      <c r="H30" s="117">
        <f t="shared" si="2"/>
        <v>0</v>
      </c>
      <c r="I30" s="117">
        <f t="shared" si="3"/>
        <v>0</v>
      </c>
      <c r="J30" s="121"/>
    </row>
    <row r="31" spans="2:15" s="208" customFormat="1" x14ac:dyDescent="0.25">
      <c r="B31" s="146"/>
      <c r="C31" s="270" t="s">
        <v>44</v>
      </c>
      <c r="D31" s="270"/>
      <c r="E31" s="117">
        <f>BR!C23</f>
        <v>0</v>
      </c>
      <c r="F31" s="117">
        <f>BR!D23</f>
        <v>0</v>
      </c>
      <c r="G31" s="117">
        <f>BR!E23</f>
        <v>0</v>
      </c>
      <c r="H31" s="117">
        <f t="shared" si="2"/>
        <v>0</v>
      </c>
      <c r="I31" s="117">
        <f t="shared" si="3"/>
        <v>0</v>
      </c>
      <c r="J31" s="121"/>
    </row>
    <row r="32" spans="2:15" s="208" customFormat="1" x14ac:dyDescent="0.25">
      <c r="B32" s="146"/>
      <c r="C32" s="151"/>
      <c r="D32" s="151"/>
      <c r="E32" s="117"/>
      <c r="F32" s="117"/>
      <c r="G32" s="117"/>
      <c r="H32" s="117"/>
      <c r="I32" s="117"/>
      <c r="J32" s="121"/>
    </row>
    <row r="33" spans="2:18" s="208" customFormat="1" x14ac:dyDescent="0.25">
      <c r="B33" s="143"/>
      <c r="C33" s="292" t="s">
        <v>48</v>
      </c>
      <c r="D33" s="292"/>
      <c r="E33" s="120">
        <f>E11+E21</f>
        <v>1804157954.5900002</v>
      </c>
      <c r="F33" s="120">
        <f>F11+F21</f>
        <v>2969869377.8000002</v>
      </c>
      <c r="G33" s="120">
        <f>G11+G21</f>
        <v>2911859467.4000001</v>
      </c>
      <c r="H33" s="120">
        <f>H11+H21</f>
        <v>1862167864.9899995</v>
      </c>
      <c r="I33" s="120">
        <f>I11+I21</f>
        <v>58009910.399999648</v>
      </c>
      <c r="J33" s="191"/>
    </row>
    <row r="34" spans="2:18" s="208" customFormat="1" x14ac:dyDescent="0.25">
      <c r="B34" s="303"/>
      <c r="C34" s="286"/>
      <c r="D34" s="286"/>
      <c r="E34" s="286"/>
      <c r="F34" s="286"/>
      <c r="G34" s="286"/>
      <c r="H34" s="286"/>
      <c r="I34" s="286"/>
      <c r="J34" s="304"/>
    </row>
    <row r="35" spans="2:18" x14ac:dyDescent="0.25">
      <c r="B35" s="24"/>
      <c r="C35" s="25"/>
      <c r="D35" s="26"/>
      <c r="F35" s="24"/>
      <c r="G35" s="24"/>
      <c r="H35" s="24"/>
      <c r="I35" s="24"/>
      <c r="J35" s="24"/>
    </row>
    <row r="36" spans="2:18" x14ac:dyDescent="0.25">
      <c r="B36" s="9"/>
      <c r="C36" s="267" t="s">
        <v>64</v>
      </c>
      <c r="D36" s="267"/>
      <c r="E36" s="267"/>
      <c r="F36" s="267"/>
      <c r="G36" s="267"/>
      <c r="H36" s="267"/>
      <c r="I36" s="267"/>
      <c r="J36" s="12"/>
      <c r="K36" s="12"/>
      <c r="L36" s="9"/>
      <c r="M36" s="9"/>
      <c r="N36" s="9"/>
      <c r="O36" s="9"/>
      <c r="P36" s="9"/>
      <c r="Q36" s="9"/>
      <c r="R36" s="9"/>
    </row>
    <row r="37" spans="2:18" x14ac:dyDescent="0.25">
      <c r="B37" s="9"/>
      <c r="C37" s="28"/>
      <c r="D37" s="28"/>
      <c r="E37" s="28"/>
      <c r="F37" s="28"/>
      <c r="G37" s="28"/>
      <c r="H37" s="28"/>
      <c r="I37" s="28"/>
      <c r="J37" s="12"/>
      <c r="K37" s="12"/>
      <c r="L37" s="9"/>
      <c r="M37" s="9"/>
      <c r="N37" s="9"/>
      <c r="O37" s="9"/>
      <c r="P37" s="9"/>
      <c r="Q37" s="9"/>
      <c r="R37" s="9"/>
    </row>
    <row r="38" spans="2:18" x14ac:dyDescent="0.25">
      <c r="B38" s="9"/>
      <c r="C38" s="28"/>
      <c r="D38" s="28"/>
      <c r="E38" s="28"/>
      <c r="F38" s="28"/>
      <c r="G38" s="28"/>
      <c r="H38" s="28"/>
      <c r="I38" s="28"/>
      <c r="J38" s="12"/>
      <c r="K38" s="12"/>
      <c r="L38" s="9"/>
      <c r="M38" s="9"/>
      <c r="N38" s="9"/>
      <c r="O38" s="9"/>
      <c r="P38" s="9"/>
      <c r="Q38" s="9"/>
      <c r="R38" s="9"/>
    </row>
    <row r="39" spans="2:18" x14ac:dyDescent="0.25">
      <c r="B39" s="9"/>
      <c r="C39" s="28"/>
      <c r="D39" s="28"/>
      <c r="E39" s="28"/>
      <c r="F39" s="28"/>
      <c r="G39" s="28"/>
      <c r="H39" s="28"/>
      <c r="I39" s="28"/>
      <c r="J39" s="12"/>
      <c r="K39" s="12"/>
      <c r="L39" s="9"/>
      <c r="M39" s="9"/>
      <c r="N39" s="9"/>
      <c r="O39" s="9"/>
      <c r="P39" s="9"/>
      <c r="Q39" s="9"/>
      <c r="R39" s="9"/>
    </row>
    <row r="40" spans="2:18" x14ac:dyDescent="0.25">
      <c r="B40" s="9"/>
      <c r="C40" s="12"/>
      <c r="D40" s="13"/>
      <c r="E40" s="14"/>
      <c r="F40" s="14"/>
      <c r="G40" s="9"/>
      <c r="H40" s="15"/>
      <c r="I40" s="13"/>
      <c r="J40" s="14"/>
      <c r="K40" s="14"/>
      <c r="L40" s="9"/>
      <c r="M40" s="9"/>
      <c r="N40" s="9"/>
      <c r="O40" s="9"/>
      <c r="P40" s="9"/>
      <c r="Q40" s="9"/>
      <c r="R40" s="9"/>
    </row>
    <row r="41" spans="2:18" x14ac:dyDescent="0.25">
      <c r="B41" s="9"/>
      <c r="C41" s="305"/>
      <c r="D41" s="305"/>
      <c r="E41" s="14"/>
      <c r="F41" s="282"/>
      <c r="G41" s="282"/>
      <c r="H41" s="282"/>
      <c r="I41" s="282"/>
      <c r="J41" s="14"/>
      <c r="K41" s="14"/>
      <c r="L41" s="9"/>
      <c r="M41" s="9"/>
      <c r="N41" s="9"/>
      <c r="O41" s="9"/>
      <c r="P41" s="9"/>
      <c r="Q41" s="9"/>
      <c r="R41" s="9"/>
    </row>
    <row r="42" spans="2:18" x14ac:dyDescent="0.25">
      <c r="B42" s="9"/>
      <c r="C42" s="271" t="str">
        <f>'01.ESF'!D65</f>
        <v>DR. ALFREDO ROMAN MESSINA</v>
      </c>
      <c r="D42" s="284"/>
      <c r="E42" s="10"/>
      <c r="F42" s="271" t="str">
        <f>'01.ESF'!H65</f>
        <v>LIC. ISMAEL CARREON RUELAS</v>
      </c>
      <c r="G42" s="284"/>
      <c r="H42" s="284"/>
      <c r="I42" s="284"/>
      <c r="J42" s="17"/>
      <c r="K42" s="9"/>
      <c r="Q42" s="9"/>
      <c r="R42" s="9"/>
    </row>
    <row r="43" spans="2:18" ht="45" customHeight="1" x14ac:dyDescent="0.25">
      <c r="B43" s="9"/>
      <c r="C43" s="265" t="str">
        <f>'01.ESF'!D66</f>
        <v>DIRECCION GENERAL</v>
      </c>
      <c r="D43" s="280"/>
      <c r="E43" s="27"/>
      <c r="F43" s="265" t="str">
        <f>'01.ESF'!H66</f>
        <v>DIRECCION ADMINISTRATIVA</v>
      </c>
      <c r="G43" s="280"/>
      <c r="H43" s="280"/>
      <c r="I43" s="280"/>
      <c r="J43" s="17"/>
      <c r="K43" s="9"/>
      <c r="Q43" s="9"/>
      <c r="R43" s="9"/>
    </row>
    <row r="44" spans="2:18" ht="15" customHeight="1" x14ac:dyDescent="0.25">
      <c r="B44" s="280" t="s">
        <v>131</v>
      </c>
      <c r="C44" s="280"/>
      <c r="D44" s="280"/>
      <c r="E44" s="280"/>
      <c r="F44" s="280"/>
      <c r="G44" s="280"/>
      <c r="H44" s="280"/>
      <c r="I44" s="280"/>
      <c r="J44" s="280"/>
      <c r="K44" s="20"/>
    </row>
    <row r="45" spans="2:18" ht="15" customHeight="1" x14ac:dyDescent="0.25">
      <c r="B45" s="265" t="str">
        <f>'01.ESF'!B68</f>
        <v>LIC. ANGEL ALFONSO JACKSON INZUNZA</v>
      </c>
      <c r="C45" s="280"/>
      <c r="D45" s="280"/>
      <c r="E45" s="280"/>
      <c r="F45" s="280"/>
      <c r="G45" s="280"/>
      <c r="H45" s="280"/>
      <c r="I45" s="280"/>
      <c r="J45" s="280"/>
      <c r="K45" s="20"/>
    </row>
    <row r="46" spans="2:18" ht="15" customHeight="1" x14ac:dyDescent="0.25">
      <c r="B46" s="265" t="str">
        <f>'01.ESF'!B69</f>
        <v>SUBDIRECTOR DE RECURSOS FINANCIEROS</v>
      </c>
      <c r="C46" s="280"/>
      <c r="D46" s="280"/>
      <c r="E46" s="280"/>
      <c r="F46" s="280"/>
      <c r="G46" s="280"/>
      <c r="H46" s="280"/>
      <c r="I46" s="280"/>
      <c r="J46" s="280"/>
      <c r="K46" s="20"/>
    </row>
  </sheetData>
  <sheetProtection password="CBD2" sheet="1" formatColumns="0" formatRows="0" insertColumns="0" insertHyperlinks="0" deleteColumns="0" deleteRows="0" selectLockedCells="1" autoFilter="0" pivotTables="0"/>
  <mergeCells count="38">
    <mergeCell ref="B44:J44"/>
    <mergeCell ref="B45:J45"/>
    <mergeCell ref="B46:J46"/>
    <mergeCell ref="B8:J8"/>
    <mergeCell ref="B1:J1"/>
    <mergeCell ref="B2:J2"/>
    <mergeCell ref="B3:J3"/>
    <mergeCell ref="B4:J4"/>
    <mergeCell ref="B5:J5"/>
    <mergeCell ref="C6:D7"/>
    <mergeCell ref="C9:D9"/>
    <mergeCell ref="C11:D11"/>
    <mergeCell ref="C13:D13"/>
    <mergeCell ref="C14:D14"/>
    <mergeCell ref="C15:D15"/>
    <mergeCell ref="C29:D29"/>
    <mergeCell ref="C16:D16"/>
    <mergeCell ref="C17:D17"/>
    <mergeCell ref="C18:D18"/>
    <mergeCell ref="C19:D19"/>
    <mergeCell ref="C21:D21"/>
    <mergeCell ref="C23:D23"/>
    <mergeCell ref="C24:D24"/>
    <mergeCell ref="C25:D25"/>
    <mergeCell ref="C26:D26"/>
    <mergeCell ref="C27:D27"/>
    <mergeCell ref="C28:D28"/>
    <mergeCell ref="C42:D42"/>
    <mergeCell ref="F42:I42"/>
    <mergeCell ref="C43:D43"/>
    <mergeCell ref="F43:I43"/>
    <mergeCell ref="C30:D30"/>
    <mergeCell ref="C31:D31"/>
    <mergeCell ref="C33:D33"/>
    <mergeCell ref="B34:J34"/>
    <mergeCell ref="C36:I36"/>
    <mergeCell ref="C41:D41"/>
    <mergeCell ref="F41:I41"/>
  </mergeCells>
  <pageMargins left="0.59055118110236227" right="0.39370078740157483" top="0.59055118110236227" bottom="0.59055118110236227" header="0.31496062992125978" footer="0"/>
  <pageSetup paperSize="9" scale="77" fitToHeight="10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0"/>
  <sheetViews>
    <sheetView workbookViewId="0">
      <selection activeCell="C88" sqref="C88"/>
    </sheetView>
  </sheetViews>
  <sheetFormatPr baseColWidth="10" defaultColWidth="9.140625" defaultRowHeight="15" x14ac:dyDescent="0.25"/>
  <cols>
    <col min="1" max="2" width="15" style="34" customWidth="1"/>
    <col min="3" max="3" width="25" style="34" customWidth="1"/>
    <col min="4" max="8" width="15" style="34" customWidth="1"/>
    <col min="9" max="9" width="9.140625" style="34"/>
  </cols>
  <sheetData>
    <row r="1" spans="1:8" x14ac:dyDescent="0.25">
      <c r="A1" s="34" t="s">
        <v>509</v>
      </c>
    </row>
    <row r="2" spans="1:8" x14ac:dyDescent="0.25">
      <c r="A2" s="34" t="s">
        <v>2</v>
      </c>
    </row>
    <row r="3" spans="1:8" x14ac:dyDescent="0.25">
      <c r="A3" s="34" t="s">
        <v>510</v>
      </c>
    </row>
    <row r="4" spans="1:8" x14ac:dyDescent="0.25">
      <c r="A4" s="34" t="s">
        <v>511</v>
      </c>
    </row>
    <row r="5" spans="1:8" x14ac:dyDescent="0.25">
      <c r="A5" s="34" t="s">
        <v>512</v>
      </c>
    </row>
    <row r="6" spans="1:8" x14ac:dyDescent="0.25">
      <c r="A6" s="34" t="s">
        <v>513</v>
      </c>
      <c r="B6" s="34" t="s">
        <v>514</v>
      </c>
      <c r="C6" s="35" t="s">
        <v>515</v>
      </c>
      <c r="D6" s="35" t="s">
        <v>516</v>
      </c>
      <c r="E6" s="35" t="s">
        <v>517</v>
      </c>
      <c r="F6" s="35" t="s">
        <v>518</v>
      </c>
      <c r="G6" s="35" t="s">
        <v>519</v>
      </c>
      <c r="H6" s="35" t="s">
        <v>520</v>
      </c>
    </row>
    <row r="7" spans="1:8" x14ac:dyDescent="0.25">
      <c r="A7" s="36">
        <v>1111</v>
      </c>
      <c r="B7" s="36" t="s">
        <v>211</v>
      </c>
      <c r="C7" s="37">
        <v>56907.5</v>
      </c>
      <c r="D7" s="37">
        <v>0</v>
      </c>
      <c r="E7" s="37">
        <v>0</v>
      </c>
      <c r="F7" s="37">
        <v>0</v>
      </c>
      <c r="G7" s="37">
        <v>56907.5</v>
      </c>
      <c r="H7" s="37">
        <v>0</v>
      </c>
    </row>
    <row r="8" spans="1:8" x14ac:dyDescent="0.25">
      <c r="A8" s="36">
        <v>1112</v>
      </c>
      <c r="B8" s="36" t="s">
        <v>212</v>
      </c>
      <c r="C8" s="37">
        <v>11044683.210000001</v>
      </c>
      <c r="D8" s="37">
        <v>0</v>
      </c>
      <c r="E8" s="37">
        <v>2239346650.3699999</v>
      </c>
      <c r="F8" s="37">
        <v>2167972410.3400002</v>
      </c>
      <c r="G8" s="37">
        <v>82418923.239999771</v>
      </c>
      <c r="H8" s="37">
        <v>0</v>
      </c>
    </row>
    <row r="9" spans="1:8" x14ac:dyDescent="0.25">
      <c r="A9" s="36">
        <v>1114</v>
      </c>
      <c r="B9" s="36" t="s">
        <v>214</v>
      </c>
      <c r="C9" s="37">
        <v>4719405.21</v>
      </c>
      <c r="D9" s="37">
        <v>0</v>
      </c>
      <c r="E9" s="37">
        <v>0</v>
      </c>
      <c r="F9" s="37">
        <v>0</v>
      </c>
      <c r="G9" s="37">
        <v>4719405.21</v>
      </c>
      <c r="H9" s="37">
        <v>0</v>
      </c>
    </row>
    <row r="10" spans="1:8" x14ac:dyDescent="0.25">
      <c r="A10" s="36">
        <v>1122</v>
      </c>
      <c r="B10" s="36" t="s">
        <v>219</v>
      </c>
      <c r="C10" s="37">
        <v>47340425.909999996</v>
      </c>
      <c r="D10" s="37">
        <v>0</v>
      </c>
      <c r="E10" s="37">
        <v>229670473.56999999</v>
      </c>
      <c r="F10" s="37">
        <v>256323514.03999999</v>
      </c>
      <c r="G10" s="37">
        <v>20687385.440000031</v>
      </c>
      <c r="H10" s="37">
        <v>0</v>
      </c>
    </row>
    <row r="11" spans="1:8" x14ac:dyDescent="0.25">
      <c r="A11" s="36">
        <v>1123</v>
      </c>
      <c r="B11" s="36" t="s">
        <v>220</v>
      </c>
      <c r="C11" s="37">
        <v>100449792.01000001</v>
      </c>
      <c r="D11" s="37">
        <v>0</v>
      </c>
      <c r="E11" s="37">
        <v>487788237.69</v>
      </c>
      <c r="F11" s="37">
        <v>471647014.43000001</v>
      </c>
      <c r="G11" s="37">
        <v>116591015.27</v>
      </c>
      <c r="H11" s="37">
        <v>0</v>
      </c>
    </row>
    <row r="12" spans="1:8" x14ac:dyDescent="0.25">
      <c r="A12" s="36">
        <v>1124</v>
      </c>
      <c r="B12" s="36" t="s">
        <v>221</v>
      </c>
      <c r="C12" s="37">
        <v>132234162.81</v>
      </c>
      <c r="D12" s="37">
        <v>0</v>
      </c>
      <c r="E12" s="37">
        <v>0</v>
      </c>
      <c r="F12" s="37">
        <v>13384634.439999999</v>
      </c>
      <c r="G12" s="37">
        <v>118849528.37</v>
      </c>
      <c r="H12" s="37">
        <v>0</v>
      </c>
    </row>
    <row r="13" spans="1:8" x14ac:dyDescent="0.25">
      <c r="A13" s="36">
        <v>1129</v>
      </c>
      <c r="B13" s="36" t="s">
        <v>224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</row>
    <row r="14" spans="1:8" x14ac:dyDescent="0.25">
      <c r="A14" s="36">
        <v>1131</v>
      </c>
      <c r="B14" s="36" t="s">
        <v>225</v>
      </c>
      <c r="C14" s="37">
        <v>38608170.630000003</v>
      </c>
      <c r="D14" s="37">
        <v>0</v>
      </c>
      <c r="E14" s="37">
        <v>6185919.9800000004</v>
      </c>
      <c r="F14" s="37">
        <v>2531894.15</v>
      </c>
      <c r="G14" s="37">
        <v>42262196.460000001</v>
      </c>
      <c r="H14" s="37">
        <v>0</v>
      </c>
    </row>
    <row r="15" spans="1:8" x14ac:dyDescent="0.25">
      <c r="A15" s="36">
        <v>1151</v>
      </c>
      <c r="B15" s="36" t="s">
        <v>236</v>
      </c>
      <c r="C15" s="37">
        <v>111246735.79000001</v>
      </c>
      <c r="D15" s="37">
        <v>0</v>
      </c>
      <c r="E15" s="37">
        <v>0</v>
      </c>
      <c r="F15" s="37">
        <v>0</v>
      </c>
      <c r="G15" s="37">
        <v>111246735.79000001</v>
      </c>
      <c r="H15" s="37">
        <v>0</v>
      </c>
    </row>
    <row r="16" spans="1:8" x14ac:dyDescent="0.25">
      <c r="A16" s="36">
        <v>1233</v>
      </c>
      <c r="B16" s="36" t="s">
        <v>254</v>
      </c>
      <c r="C16" s="37">
        <v>188285299.25999999</v>
      </c>
      <c r="D16" s="37">
        <v>0</v>
      </c>
      <c r="E16" s="37">
        <v>0</v>
      </c>
      <c r="F16" s="37">
        <v>0</v>
      </c>
      <c r="G16" s="37">
        <v>188285299.25999999</v>
      </c>
      <c r="H16" s="37">
        <v>0</v>
      </c>
    </row>
    <row r="17" spans="1:8" x14ac:dyDescent="0.25">
      <c r="A17" s="36">
        <v>1235</v>
      </c>
      <c r="B17" s="36" t="s">
        <v>256</v>
      </c>
      <c r="C17" s="37">
        <v>6539135.25</v>
      </c>
      <c r="D17" s="37">
        <v>0</v>
      </c>
      <c r="E17" s="37">
        <v>636193.07999999996</v>
      </c>
      <c r="F17" s="37">
        <v>0</v>
      </c>
      <c r="G17" s="37">
        <v>7175328.3300000001</v>
      </c>
      <c r="H17" s="37">
        <v>0</v>
      </c>
    </row>
    <row r="18" spans="1:8" x14ac:dyDescent="0.25">
      <c r="A18" s="36">
        <v>1236</v>
      </c>
      <c r="B18" s="36" t="s">
        <v>257</v>
      </c>
      <c r="C18" s="37">
        <v>77948891.260000005</v>
      </c>
      <c r="D18" s="37">
        <v>0</v>
      </c>
      <c r="E18" s="37">
        <v>2711103.3</v>
      </c>
      <c r="F18" s="37">
        <v>0</v>
      </c>
      <c r="G18" s="37">
        <v>80659994.560000002</v>
      </c>
      <c r="H18" s="37">
        <v>0</v>
      </c>
    </row>
    <row r="19" spans="1:8" x14ac:dyDescent="0.25">
      <c r="A19" s="36">
        <v>1241</v>
      </c>
      <c r="B19" s="36" t="s">
        <v>259</v>
      </c>
      <c r="C19" s="37">
        <v>836385270.13999999</v>
      </c>
      <c r="D19" s="37">
        <v>0</v>
      </c>
      <c r="E19" s="37">
        <v>97208.17</v>
      </c>
      <c r="F19" s="37">
        <v>0</v>
      </c>
      <c r="G19" s="37">
        <v>836482478.30999994</v>
      </c>
      <c r="H19" s="37">
        <v>0</v>
      </c>
    </row>
    <row r="20" spans="1:8" x14ac:dyDescent="0.25">
      <c r="A20" s="36">
        <v>1242</v>
      </c>
      <c r="B20" s="36" t="s">
        <v>260</v>
      </c>
      <c r="C20" s="37">
        <v>567540.29</v>
      </c>
      <c r="D20" s="37">
        <v>0</v>
      </c>
      <c r="E20" s="37">
        <v>0</v>
      </c>
      <c r="F20" s="37">
        <v>0</v>
      </c>
      <c r="G20" s="37">
        <v>567540.29</v>
      </c>
      <c r="H20" s="37">
        <v>0</v>
      </c>
    </row>
    <row r="21" spans="1:8" x14ac:dyDescent="0.25">
      <c r="A21" s="36">
        <v>1243</v>
      </c>
      <c r="B21" s="36" t="s">
        <v>261</v>
      </c>
      <c r="C21" s="37">
        <v>72494577.620000005</v>
      </c>
      <c r="D21" s="37">
        <v>0</v>
      </c>
      <c r="E21" s="37">
        <v>3433591.64</v>
      </c>
      <c r="F21" s="37">
        <v>0</v>
      </c>
      <c r="G21" s="37">
        <v>75928169.260000005</v>
      </c>
      <c r="H21" s="37">
        <v>0</v>
      </c>
    </row>
    <row r="22" spans="1:8" x14ac:dyDescent="0.25">
      <c r="A22" s="36">
        <v>1244</v>
      </c>
      <c r="B22" s="36" t="s">
        <v>262</v>
      </c>
      <c r="C22" s="37">
        <v>133838793.04000001</v>
      </c>
      <c r="D22" s="37">
        <v>0</v>
      </c>
      <c r="E22" s="37">
        <v>0</v>
      </c>
      <c r="F22" s="37">
        <v>0</v>
      </c>
      <c r="G22" s="37">
        <v>133838793.04000001</v>
      </c>
      <c r="H22" s="37">
        <v>0</v>
      </c>
    </row>
    <row r="23" spans="1:8" x14ac:dyDescent="0.25">
      <c r="A23" s="36">
        <v>1246</v>
      </c>
      <c r="B23" s="36" t="s">
        <v>264</v>
      </c>
      <c r="C23" s="37">
        <v>38659481.460000001</v>
      </c>
      <c r="D23" s="37">
        <v>0</v>
      </c>
      <c r="E23" s="37">
        <v>0</v>
      </c>
      <c r="F23" s="37">
        <v>0</v>
      </c>
      <c r="G23" s="37">
        <v>38659481.460000001</v>
      </c>
      <c r="H23" s="37">
        <v>0</v>
      </c>
    </row>
    <row r="24" spans="1:8" x14ac:dyDescent="0.25">
      <c r="A24" s="36">
        <v>1247</v>
      </c>
      <c r="B24" s="36" t="s">
        <v>265</v>
      </c>
      <c r="C24" s="37">
        <v>3688119.15</v>
      </c>
      <c r="D24" s="37">
        <v>0</v>
      </c>
      <c r="E24" s="37">
        <v>0</v>
      </c>
      <c r="F24" s="37">
        <v>0</v>
      </c>
      <c r="G24" s="37">
        <v>3688119.15</v>
      </c>
      <c r="H24" s="37">
        <v>0</v>
      </c>
    </row>
    <row r="25" spans="1:8" x14ac:dyDescent="0.25">
      <c r="A25" s="36">
        <v>1251</v>
      </c>
      <c r="B25" s="36" t="s">
        <v>267</v>
      </c>
      <c r="C25" s="37">
        <v>50564.05</v>
      </c>
      <c r="D25" s="37">
        <v>0</v>
      </c>
      <c r="E25" s="37">
        <v>0</v>
      </c>
      <c r="F25" s="37">
        <v>0</v>
      </c>
      <c r="G25" s="37">
        <v>50564.05</v>
      </c>
      <c r="H25" s="37">
        <v>0</v>
      </c>
    </row>
    <row r="26" spans="1:8" x14ac:dyDescent="0.25">
      <c r="A26" s="36">
        <v>2111</v>
      </c>
      <c r="B26" s="36" t="s">
        <v>311</v>
      </c>
      <c r="C26" s="37">
        <v>0</v>
      </c>
      <c r="D26" s="37">
        <v>-95290.16</v>
      </c>
      <c r="E26" s="37">
        <v>366409504.10000002</v>
      </c>
      <c r="F26" s="37">
        <v>366409504.10000002</v>
      </c>
      <c r="G26" s="37">
        <v>0</v>
      </c>
      <c r="H26" s="37">
        <v>-95290.160000026226</v>
      </c>
    </row>
    <row r="27" spans="1:8" x14ac:dyDescent="0.25">
      <c r="A27" s="36">
        <v>2112</v>
      </c>
      <c r="B27" s="36" t="s">
        <v>312</v>
      </c>
      <c r="C27" s="37">
        <v>0</v>
      </c>
      <c r="D27" s="37">
        <v>107564663.75</v>
      </c>
      <c r="E27" s="37">
        <v>77610398.75</v>
      </c>
      <c r="F27" s="37">
        <v>77628735.299999997</v>
      </c>
      <c r="G27" s="37">
        <v>0</v>
      </c>
      <c r="H27" s="37">
        <v>107583000.3</v>
      </c>
    </row>
    <row r="28" spans="1:8" x14ac:dyDescent="0.25">
      <c r="A28" s="36">
        <v>2113</v>
      </c>
      <c r="B28" s="36" t="s">
        <v>313</v>
      </c>
      <c r="C28" s="37">
        <v>0</v>
      </c>
      <c r="D28" s="37">
        <v>0</v>
      </c>
      <c r="E28" s="37">
        <v>3263562.85</v>
      </c>
      <c r="F28" s="37">
        <v>3263562.85</v>
      </c>
      <c r="G28" s="37">
        <v>0</v>
      </c>
      <c r="H28" s="37">
        <v>0</v>
      </c>
    </row>
    <row r="29" spans="1:8" x14ac:dyDescent="0.25">
      <c r="A29" s="36">
        <v>2115</v>
      </c>
      <c r="B29" s="36" t="s">
        <v>315</v>
      </c>
      <c r="C29" s="37">
        <v>0</v>
      </c>
      <c r="D29" s="37">
        <v>0</v>
      </c>
      <c r="E29" s="37">
        <v>2671547</v>
      </c>
      <c r="F29" s="37">
        <v>2671547</v>
      </c>
      <c r="G29" s="37">
        <v>0</v>
      </c>
      <c r="H29" s="37">
        <v>0</v>
      </c>
    </row>
    <row r="30" spans="1:8" x14ac:dyDescent="0.25">
      <c r="A30" s="36">
        <v>2117</v>
      </c>
      <c r="B30" s="36" t="s">
        <v>317</v>
      </c>
      <c r="C30" s="37">
        <v>0</v>
      </c>
      <c r="D30" s="37">
        <v>178064090.15000001</v>
      </c>
      <c r="E30" s="37">
        <v>311755749.95999998</v>
      </c>
      <c r="F30" s="37">
        <v>307697751.80000001</v>
      </c>
      <c r="G30" s="37">
        <v>0</v>
      </c>
      <c r="H30" s="37">
        <v>174006091.9900001</v>
      </c>
    </row>
    <row r="31" spans="1:8" x14ac:dyDescent="0.25">
      <c r="A31" s="36">
        <v>2119</v>
      </c>
      <c r="B31" s="36" t="s">
        <v>319</v>
      </c>
      <c r="C31" s="37">
        <v>0</v>
      </c>
      <c r="D31" s="37">
        <v>48102700.009999998</v>
      </c>
      <c r="E31" s="37">
        <v>448873898.80000001</v>
      </c>
      <c r="F31" s="37">
        <v>364176089.14999998</v>
      </c>
      <c r="G31" s="37">
        <v>0</v>
      </c>
      <c r="H31" s="37">
        <v>-36595109.640000053</v>
      </c>
    </row>
    <row r="32" spans="1:8" x14ac:dyDescent="0.25">
      <c r="A32" s="36">
        <v>2162</v>
      </c>
      <c r="B32" s="36" t="s">
        <v>332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x14ac:dyDescent="0.25">
      <c r="A33" s="36">
        <v>2211</v>
      </c>
      <c r="B33" s="36" t="s">
        <v>343</v>
      </c>
      <c r="C33" s="37">
        <v>0</v>
      </c>
      <c r="D33" s="37">
        <v>772931272.53999996</v>
      </c>
      <c r="E33" s="37">
        <v>0</v>
      </c>
      <c r="F33" s="37">
        <v>0</v>
      </c>
      <c r="G33" s="37">
        <v>0</v>
      </c>
      <c r="H33" s="37">
        <v>772931272.53999996</v>
      </c>
    </row>
    <row r="34" spans="1:8" x14ac:dyDescent="0.25">
      <c r="A34" s="36">
        <v>3111</v>
      </c>
      <c r="B34" s="36" t="s">
        <v>50</v>
      </c>
      <c r="C34" s="37">
        <v>0</v>
      </c>
      <c r="D34" s="37">
        <v>893909617.08000004</v>
      </c>
      <c r="E34" s="37">
        <v>0</v>
      </c>
      <c r="F34" s="37">
        <v>0</v>
      </c>
      <c r="G34" s="37">
        <v>0</v>
      </c>
      <c r="H34" s="37">
        <v>893909617.08000004</v>
      </c>
    </row>
    <row r="35" spans="1:8" x14ac:dyDescent="0.25">
      <c r="A35" s="36">
        <v>3121</v>
      </c>
      <c r="B35" s="36" t="s">
        <v>51</v>
      </c>
      <c r="C35" s="37">
        <v>0</v>
      </c>
      <c r="D35" s="37">
        <v>0</v>
      </c>
      <c r="E35" s="37">
        <v>6778441.2800000003</v>
      </c>
      <c r="F35" s="37">
        <v>8070168.2599999998</v>
      </c>
      <c r="G35" s="37">
        <v>0</v>
      </c>
      <c r="H35" s="37">
        <v>1291726.98</v>
      </c>
    </row>
    <row r="36" spans="1:8" x14ac:dyDescent="0.25">
      <c r="A36" s="36">
        <v>3211</v>
      </c>
      <c r="B36" s="36" t="s">
        <v>296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</row>
    <row r="37" spans="1:8" x14ac:dyDescent="0.25">
      <c r="A37" s="36">
        <v>3221</v>
      </c>
      <c r="B37" s="36" t="s">
        <v>55</v>
      </c>
      <c r="C37" s="37">
        <v>0</v>
      </c>
      <c r="D37" s="37">
        <v>-196319098.78</v>
      </c>
      <c r="E37" s="37">
        <v>6204779.7999999998</v>
      </c>
      <c r="F37" s="37">
        <v>4565033.3499999996</v>
      </c>
      <c r="G37" s="37">
        <v>0</v>
      </c>
      <c r="H37" s="37">
        <v>-197958845.22999999</v>
      </c>
    </row>
    <row r="38" spans="1:8" x14ac:dyDescent="0.25">
      <c r="A38" s="36">
        <v>4162</v>
      </c>
      <c r="B38" s="36" t="s">
        <v>423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</row>
    <row r="39" spans="1:8" x14ac:dyDescent="0.25">
      <c r="A39" s="36">
        <v>4173</v>
      </c>
      <c r="B39" s="36" t="s">
        <v>441</v>
      </c>
      <c r="C39" s="37">
        <v>0</v>
      </c>
      <c r="D39" s="37">
        <v>0</v>
      </c>
      <c r="E39" s="37">
        <v>0</v>
      </c>
      <c r="F39" s="37">
        <v>19882843.239999998</v>
      </c>
      <c r="G39" s="37">
        <v>0</v>
      </c>
      <c r="H39" s="37">
        <v>19882843.239999998</v>
      </c>
    </row>
    <row r="40" spans="1:8" x14ac:dyDescent="0.25">
      <c r="A40" s="36">
        <v>4212</v>
      </c>
      <c r="B40" s="36" t="s">
        <v>50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</row>
    <row r="41" spans="1:8" x14ac:dyDescent="0.25">
      <c r="A41" s="36">
        <v>4213</v>
      </c>
      <c r="B41" s="36" t="s">
        <v>112</v>
      </c>
      <c r="C41" s="37">
        <v>0</v>
      </c>
      <c r="D41" s="37">
        <v>0</v>
      </c>
      <c r="E41" s="37">
        <v>120254.53</v>
      </c>
      <c r="F41" s="37">
        <v>130317359.63</v>
      </c>
      <c r="G41" s="37">
        <v>0</v>
      </c>
      <c r="H41" s="37">
        <v>130197105.09999999</v>
      </c>
    </row>
    <row r="42" spans="1:8" x14ac:dyDescent="0.25">
      <c r="A42" s="36">
        <v>4221</v>
      </c>
      <c r="B42" s="36" t="s">
        <v>454</v>
      </c>
      <c r="C42" s="37">
        <v>0</v>
      </c>
      <c r="D42" s="37">
        <v>0</v>
      </c>
      <c r="E42" s="37">
        <v>0</v>
      </c>
      <c r="F42" s="37">
        <v>685251075.03999996</v>
      </c>
      <c r="G42" s="37">
        <v>0</v>
      </c>
      <c r="H42" s="37">
        <v>685251075.03999996</v>
      </c>
    </row>
    <row r="43" spans="1:8" x14ac:dyDescent="0.25">
      <c r="A43" s="36">
        <v>4222</v>
      </c>
      <c r="B43" s="36" t="s">
        <v>93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</row>
    <row r="44" spans="1:8" x14ac:dyDescent="0.25">
      <c r="A44" s="36">
        <v>4319</v>
      </c>
      <c r="B44" s="36" t="s">
        <v>462</v>
      </c>
      <c r="C44" s="37">
        <v>0</v>
      </c>
      <c r="D44" s="37">
        <v>0</v>
      </c>
      <c r="E44" s="37">
        <v>139764</v>
      </c>
      <c r="F44" s="37">
        <v>9205897.3800000008</v>
      </c>
      <c r="G44" s="37">
        <v>0</v>
      </c>
      <c r="H44" s="37">
        <v>9066133.3800000008</v>
      </c>
    </row>
    <row r="45" spans="1:8" x14ac:dyDescent="0.25">
      <c r="A45" s="36">
        <v>4392</v>
      </c>
      <c r="B45" s="36" t="s">
        <v>477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</row>
    <row r="46" spans="1:8" x14ac:dyDescent="0.25">
      <c r="A46" s="36">
        <v>4399</v>
      </c>
      <c r="B46" s="36" t="s">
        <v>111</v>
      </c>
      <c r="C46" s="37">
        <v>0</v>
      </c>
      <c r="D46" s="37">
        <v>0</v>
      </c>
      <c r="E46" s="37">
        <v>0</v>
      </c>
      <c r="F46" s="37">
        <v>25471.84</v>
      </c>
      <c r="G46" s="37">
        <v>0</v>
      </c>
      <c r="H46" s="37">
        <v>25471.84</v>
      </c>
    </row>
    <row r="47" spans="1:8" x14ac:dyDescent="0.25">
      <c r="A47" s="36">
        <v>5111</v>
      </c>
      <c r="B47" s="36" t="s">
        <v>376</v>
      </c>
      <c r="C47" s="37">
        <v>0</v>
      </c>
      <c r="D47" s="37">
        <v>0</v>
      </c>
      <c r="E47" s="37">
        <v>120541116.48999999</v>
      </c>
      <c r="F47" s="37">
        <v>0</v>
      </c>
      <c r="G47" s="37">
        <v>120541116.48999999</v>
      </c>
      <c r="H47" s="37">
        <v>0</v>
      </c>
    </row>
    <row r="48" spans="1:8" x14ac:dyDescent="0.25">
      <c r="A48" s="36">
        <v>5112</v>
      </c>
      <c r="B48" s="36" t="s">
        <v>378</v>
      </c>
      <c r="C48" s="37">
        <v>0</v>
      </c>
      <c r="D48" s="37">
        <v>0</v>
      </c>
      <c r="E48" s="37">
        <v>165923310.5</v>
      </c>
      <c r="F48" s="37">
        <v>0</v>
      </c>
      <c r="G48" s="37">
        <v>165923310.5</v>
      </c>
      <c r="H48" s="37">
        <v>0</v>
      </c>
    </row>
    <row r="49" spans="1:8" x14ac:dyDescent="0.25">
      <c r="A49" s="36">
        <v>5113</v>
      </c>
      <c r="B49" s="36" t="s">
        <v>380</v>
      </c>
      <c r="C49" s="37">
        <v>0</v>
      </c>
      <c r="D49" s="37">
        <v>0</v>
      </c>
      <c r="E49" s="37">
        <v>144563254.49000001</v>
      </c>
      <c r="F49" s="37">
        <v>0</v>
      </c>
      <c r="G49" s="37">
        <v>144563254.49000001</v>
      </c>
      <c r="H49" s="37">
        <v>0</v>
      </c>
    </row>
    <row r="50" spans="1:8" x14ac:dyDescent="0.25">
      <c r="A50" s="36">
        <v>5114</v>
      </c>
      <c r="B50" s="36" t="s">
        <v>382</v>
      </c>
      <c r="C50" s="37">
        <v>0</v>
      </c>
      <c r="D50" s="37">
        <v>0</v>
      </c>
      <c r="E50" s="37">
        <v>51445690.170000002</v>
      </c>
      <c r="F50" s="37">
        <v>0</v>
      </c>
      <c r="G50" s="37">
        <v>51445690.170000002</v>
      </c>
      <c r="H50" s="37">
        <v>0</v>
      </c>
    </row>
    <row r="51" spans="1:8" x14ac:dyDescent="0.25">
      <c r="A51" s="36">
        <v>5115</v>
      </c>
      <c r="B51" s="36" t="s">
        <v>384</v>
      </c>
      <c r="C51" s="37">
        <v>0</v>
      </c>
      <c r="D51" s="37">
        <v>0</v>
      </c>
      <c r="E51" s="37">
        <v>134048989.66</v>
      </c>
      <c r="F51" s="37">
        <v>0</v>
      </c>
      <c r="G51" s="37">
        <v>134048989.66</v>
      </c>
      <c r="H51" s="37">
        <v>0</v>
      </c>
    </row>
    <row r="52" spans="1:8" x14ac:dyDescent="0.25">
      <c r="A52" s="36">
        <v>5116</v>
      </c>
      <c r="B52" s="36" t="s">
        <v>386</v>
      </c>
      <c r="C52" s="37">
        <v>0</v>
      </c>
      <c r="D52" s="37">
        <v>0</v>
      </c>
      <c r="E52" s="37">
        <v>3205065.77</v>
      </c>
      <c r="F52" s="37">
        <v>0</v>
      </c>
      <c r="G52" s="37">
        <v>3205065.77</v>
      </c>
      <c r="H52" s="37">
        <v>0</v>
      </c>
    </row>
    <row r="53" spans="1:8" x14ac:dyDescent="0.25">
      <c r="A53" s="36">
        <v>5121</v>
      </c>
      <c r="B53" s="36" t="s">
        <v>388</v>
      </c>
      <c r="C53" s="37">
        <v>0</v>
      </c>
      <c r="D53" s="37">
        <v>0</v>
      </c>
      <c r="E53" s="37">
        <v>309603.33</v>
      </c>
      <c r="F53" s="37">
        <v>0</v>
      </c>
      <c r="G53" s="37">
        <v>309603.33</v>
      </c>
      <c r="H53" s="37">
        <v>0</v>
      </c>
    </row>
    <row r="54" spans="1:8" x14ac:dyDescent="0.25">
      <c r="A54" s="36">
        <v>5122</v>
      </c>
      <c r="B54" s="36" t="s">
        <v>390</v>
      </c>
      <c r="C54" s="37">
        <v>0</v>
      </c>
      <c r="D54" s="37">
        <v>0</v>
      </c>
      <c r="E54" s="37">
        <v>168146.42</v>
      </c>
      <c r="F54" s="37">
        <v>0</v>
      </c>
      <c r="G54" s="37">
        <v>168146.42</v>
      </c>
      <c r="H54" s="37">
        <v>0</v>
      </c>
    </row>
    <row r="55" spans="1:8" x14ac:dyDescent="0.25">
      <c r="A55" s="36">
        <v>5123</v>
      </c>
      <c r="B55" s="36" t="s">
        <v>392</v>
      </c>
      <c r="C55" s="37">
        <v>0</v>
      </c>
      <c r="D55" s="37">
        <v>0</v>
      </c>
      <c r="E55" s="37">
        <v>2049.14</v>
      </c>
      <c r="F55" s="37">
        <v>0</v>
      </c>
      <c r="G55" s="37">
        <v>2049.14</v>
      </c>
      <c r="H55" s="37">
        <v>0</v>
      </c>
    </row>
    <row r="56" spans="1:8" x14ac:dyDescent="0.25">
      <c r="A56" s="36">
        <v>5124</v>
      </c>
      <c r="B56" s="36" t="s">
        <v>394</v>
      </c>
      <c r="C56" s="37">
        <v>0</v>
      </c>
      <c r="D56" s="37">
        <v>0</v>
      </c>
      <c r="E56" s="37">
        <v>19293.12</v>
      </c>
      <c r="F56" s="37">
        <v>0</v>
      </c>
      <c r="G56" s="37">
        <v>19293.12</v>
      </c>
      <c r="H56" s="37">
        <v>0</v>
      </c>
    </row>
    <row r="57" spans="1:8" x14ac:dyDescent="0.25">
      <c r="A57" s="36">
        <v>5125</v>
      </c>
      <c r="B57" s="36" t="s">
        <v>396</v>
      </c>
      <c r="C57" s="37">
        <v>0</v>
      </c>
      <c r="D57" s="37">
        <v>0</v>
      </c>
      <c r="E57" s="37">
        <v>13252948.300000001</v>
      </c>
      <c r="F57" s="37">
        <v>0</v>
      </c>
      <c r="G57" s="37">
        <v>13252948.300000001</v>
      </c>
      <c r="H57" s="37">
        <v>0</v>
      </c>
    </row>
    <row r="58" spans="1:8" x14ac:dyDescent="0.25">
      <c r="A58" s="36">
        <v>5126</v>
      </c>
      <c r="B58" s="36" t="s">
        <v>398</v>
      </c>
      <c r="C58" s="37">
        <v>0</v>
      </c>
      <c r="D58" s="37">
        <v>0</v>
      </c>
      <c r="E58" s="37">
        <v>455527.45</v>
      </c>
      <c r="F58" s="37">
        <v>0</v>
      </c>
      <c r="G58" s="37">
        <v>455527.45</v>
      </c>
      <c r="H58" s="37">
        <v>0</v>
      </c>
    </row>
    <row r="59" spans="1:8" x14ac:dyDescent="0.25">
      <c r="A59" s="36">
        <v>5127</v>
      </c>
      <c r="B59" s="36" t="s">
        <v>400</v>
      </c>
      <c r="C59" s="37">
        <v>0</v>
      </c>
      <c r="D59" s="37">
        <v>0</v>
      </c>
      <c r="E59" s="37">
        <v>610352.49</v>
      </c>
      <c r="F59" s="37">
        <v>0</v>
      </c>
      <c r="G59" s="37">
        <v>610352.49</v>
      </c>
      <c r="H59" s="37">
        <v>0</v>
      </c>
    </row>
    <row r="60" spans="1:8" x14ac:dyDescent="0.25">
      <c r="A60" s="36">
        <v>5128</v>
      </c>
      <c r="B60" s="36" t="s">
        <v>402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</row>
    <row r="61" spans="1:8" x14ac:dyDescent="0.25">
      <c r="A61" s="36">
        <v>5129</v>
      </c>
      <c r="B61" s="36" t="s">
        <v>404</v>
      </c>
      <c r="C61" s="37">
        <v>0</v>
      </c>
      <c r="D61" s="37">
        <v>0</v>
      </c>
      <c r="E61" s="37">
        <v>506347.4</v>
      </c>
      <c r="F61" s="37">
        <v>0</v>
      </c>
      <c r="G61" s="37">
        <v>506347.4</v>
      </c>
      <c r="H61" s="37">
        <v>0</v>
      </c>
    </row>
    <row r="62" spans="1:8" x14ac:dyDescent="0.25">
      <c r="A62" s="36">
        <v>5131</v>
      </c>
      <c r="B62" s="36" t="s">
        <v>406</v>
      </c>
      <c r="C62" s="37">
        <v>0</v>
      </c>
      <c r="D62" s="37">
        <v>0</v>
      </c>
      <c r="E62" s="37">
        <v>4345231.13</v>
      </c>
      <c r="F62" s="37">
        <v>0</v>
      </c>
      <c r="G62" s="37">
        <v>4345231.13</v>
      </c>
      <c r="H62" s="37">
        <v>0</v>
      </c>
    </row>
    <row r="63" spans="1:8" x14ac:dyDescent="0.25">
      <c r="A63" s="36">
        <v>5132</v>
      </c>
      <c r="B63" s="36" t="s">
        <v>408</v>
      </c>
      <c r="C63" s="37">
        <v>0</v>
      </c>
      <c r="D63" s="37">
        <v>0</v>
      </c>
      <c r="E63" s="37">
        <v>35184221.270000003</v>
      </c>
      <c r="F63" s="37">
        <v>0</v>
      </c>
      <c r="G63" s="37">
        <v>35184221.270000003</v>
      </c>
      <c r="H63" s="37">
        <v>0</v>
      </c>
    </row>
    <row r="64" spans="1:8" x14ac:dyDescent="0.25">
      <c r="A64" s="36">
        <v>5133</v>
      </c>
      <c r="B64" s="36" t="s">
        <v>410</v>
      </c>
      <c r="C64" s="37">
        <v>0</v>
      </c>
      <c r="D64" s="37">
        <v>0</v>
      </c>
      <c r="E64" s="37">
        <v>6619764.71</v>
      </c>
      <c r="F64" s="37">
        <v>0</v>
      </c>
      <c r="G64" s="37">
        <v>6619764.71</v>
      </c>
      <c r="H64" s="37">
        <v>0</v>
      </c>
    </row>
    <row r="65" spans="1:8" x14ac:dyDescent="0.25">
      <c r="A65" s="36">
        <v>5134</v>
      </c>
      <c r="B65" s="36" t="s">
        <v>412</v>
      </c>
      <c r="C65" s="37">
        <v>0</v>
      </c>
      <c r="D65" s="37">
        <v>0</v>
      </c>
      <c r="E65" s="37">
        <v>810957.37</v>
      </c>
      <c r="F65" s="37">
        <v>1132.1600000000001</v>
      </c>
      <c r="G65" s="37">
        <v>809825.21</v>
      </c>
      <c r="H65" s="37">
        <v>0</v>
      </c>
    </row>
    <row r="66" spans="1:8" x14ac:dyDescent="0.25">
      <c r="A66" s="36">
        <v>5135</v>
      </c>
      <c r="B66" s="36" t="s">
        <v>414</v>
      </c>
      <c r="C66" s="37">
        <v>0</v>
      </c>
      <c r="D66" s="37">
        <v>0</v>
      </c>
      <c r="E66" s="37">
        <v>9039825.8499999996</v>
      </c>
      <c r="F66" s="37">
        <v>0</v>
      </c>
      <c r="G66" s="37">
        <v>9039825.8499999996</v>
      </c>
      <c r="H66" s="37">
        <v>0</v>
      </c>
    </row>
    <row r="67" spans="1:8" x14ac:dyDescent="0.25">
      <c r="A67" s="36">
        <v>5136</v>
      </c>
      <c r="B67" s="36" t="s">
        <v>416</v>
      </c>
      <c r="C67" s="37">
        <v>0</v>
      </c>
      <c r="D67" s="37">
        <v>0</v>
      </c>
      <c r="E67" s="37">
        <v>44983.21</v>
      </c>
      <c r="F67" s="37">
        <v>0</v>
      </c>
      <c r="G67" s="37">
        <v>44983.21</v>
      </c>
      <c r="H67" s="37">
        <v>0</v>
      </c>
    </row>
    <row r="68" spans="1:8" x14ac:dyDescent="0.25">
      <c r="A68" s="36">
        <v>5137</v>
      </c>
      <c r="B68" s="36" t="s">
        <v>418</v>
      </c>
      <c r="C68" s="37">
        <v>0</v>
      </c>
      <c r="D68" s="37">
        <v>0</v>
      </c>
      <c r="E68" s="37">
        <v>2752050.08</v>
      </c>
      <c r="F68" s="37">
        <v>0</v>
      </c>
      <c r="G68" s="37">
        <v>2752050.08</v>
      </c>
      <c r="H68" s="37">
        <v>0</v>
      </c>
    </row>
    <row r="69" spans="1:8" x14ac:dyDescent="0.25">
      <c r="A69" s="36">
        <v>5138</v>
      </c>
      <c r="B69" s="36" t="s">
        <v>420</v>
      </c>
      <c r="C69" s="37">
        <v>0</v>
      </c>
      <c r="D69" s="37">
        <v>0</v>
      </c>
      <c r="E69" s="37">
        <v>670410.15</v>
      </c>
      <c r="F69" s="37">
        <v>0</v>
      </c>
      <c r="G69" s="37">
        <v>670410.15</v>
      </c>
      <c r="H69" s="37">
        <v>0</v>
      </c>
    </row>
    <row r="70" spans="1:8" x14ac:dyDescent="0.25">
      <c r="A70" s="36">
        <v>5139</v>
      </c>
      <c r="B70" s="36" t="s">
        <v>422</v>
      </c>
      <c r="C70" s="37">
        <v>0</v>
      </c>
      <c r="D70" s="37">
        <v>0</v>
      </c>
      <c r="E70" s="37">
        <v>135542.45000000001</v>
      </c>
      <c r="F70" s="37">
        <v>0</v>
      </c>
      <c r="G70" s="37">
        <v>135542.45000000001</v>
      </c>
      <c r="H70" s="37">
        <v>0</v>
      </c>
    </row>
    <row r="71" spans="1:8" x14ac:dyDescent="0.25">
      <c r="A71" s="36">
        <v>5241</v>
      </c>
      <c r="B71" s="36" t="s">
        <v>438</v>
      </c>
      <c r="C71" s="37">
        <v>0</v>
      </c>
      <c r="D71" s="37">
        <v>0</v>
      </c>
      <c r="E71" s="37">
        <v>2671547</v>
      </c>
      <c r="F71" s="37">
        <v>0</v>
      </c>
      <c r="G71" s="37">
        <v>2671547</v>
      </c>
      <c r="H71" s="37">
        <v>0</v>
      </c>
    </row>
    <row r="72" spans="1:8" x14ac:dyDescent="0.25">
      <c r="A72" s="36">
        <v>5549</v>
      </c>
      <c r="B72" s="36" t="s">
        <v>521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</row>
    <row r="73" spans="1:8" x14ac:dyDescent="0.25">
      <c r="A73" s="36">
        <v>5594</v>
      </c>
      <c r="B73" s="36" t="s">
        <v>505</v>
      </c>
      <c r="C73" s="37">
        <v>0</v>
      </c>
      <c r="D73" s="37">
        <v>0</v>
      </c>
      <c r="E73" s="37">
        <v>2131.6799999999998</v>
      </c>
      <c r="F73" s="37">
        <v>0</v>
      </c>
      <c r="G73" s="37">
        <v>2131.6799999999998</v>
      </c>
      <c r="H73" s="37">
        <v>0</v>
      </c>
    </row>
    <row r="74" spans="1:8" x14ac:dyDescent="0.25">
      <c r="A74" s="36">
        <v>5599</v>
      </c>
      <c r="B74" s="36" t="s">
        <v>508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</row>
    <row r="75" spans="1:8" x14ac:dyDescent="0.25">
      <c r="A75" s="36">
        <v>7411</v>
      </c>
      <c r="B75" s="36" t="s">
        <v>522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</row>
    <row r="76" spans="1:8" x14ac:dyDescent="0.25">
      <c r="A76" s="36">
        <v>7421</v>
      </c>
      <c r="B76" s="36" t="s">
        <v>523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</row>
    <row r="77" spans="1:8" x14ac:dyDescent="0.25">
      <c r="A77" s="36">
        <v>8121</v>
      </c>
      <c r="B77" s="36" t="s">
        <v>300</v>
      </c>
      <c r="C77" s="37">
        <v>0</v>
      </c>
      <c r="D77" s="37">
        <v>0</v>
      </c>
      <c r="E77" s="37">
        <v>420000</v>
      </c>
      <c r="F77" s="37">
        <v>0</v>
      </c>
      <c r="G77" s="37">
        <v>0</v>
      </c>
      <c r="H77" s="37">
        <v>-420000</v>
      </c>
    </row>
    <row r="78" spans="1:8" x14ac:dyDescent="0.25">
      <c r="A78" s="36">
        <v>8131</v>
      </c>
      <c r="B78" s="36" t="s">
        <v>301</v>
      </c>
      <c r="C78" s="37">
        <v>0</v>
      </c>
      <c r="D78" s="37">
        <v>0</v>
      </c>
      <c r="E78" s="37">
        <v>0</v>
      </c>
      <c r="F78" s="37">
        <v>420000</v>
      </c>
      <c r="G78" s="37">
        <v>-420000</v>
      </c>
      <c r="H78" s="37">
        <v>0</v>
      </c>
    </row>
    <row r="79" spans="1:8" x14ac:dyDescent="0.25">
      <c r="A79" s="36">
        <v>8141</v>
      </c>
      <c r="B79" s="36" t="s">
        <v>302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</row>
    <row r="80" spans="1:8" x14ac:dyDescent="0.25">
      <c r="A80" s="36">
        <v>8211</v>
      </c>
      <c r="B80" s="36" t="s">
        <v>304</v>
      </c>
      <c r="C80" s="37">
        <v>0</v>
      </c>
      <c r="D80" s="37">
        <v>0</v>
      </c>
      <c r="E80" s="37">
        <v>0</v>
      </c>
      <c r="F80" s="37">
        <v>3375391245.7600002</v>
      </c>
      <c r="G80" s="37">
        <v>0</v>
      </c>
      <c r="H80" s="37">
        <v>3375391245.7600002</v>
      </c>
    </row>
    <row r="81" spans="1:8" x14ac:dyDescent="0.25">
      <c r="A81" s="36">
        <v>8221</v>
      </c>
      <c r="B81" s="36" t="s">
        <v>305</v>
      </c>
      <c r="C81" s="37">
        <v>0</v>
      </c>
      <c r="D81" s="37">
        <v>0</v>
      </c>
      <c r="E81" s="37">
        <v>3925540619.1799998</v>
      </c>
      <c r="F81" s="37">
        <v>817518561.32000005</v>
      </c>
      <c r="G81" s="37">
        <v>3108022057.8600001</v>
      </c>
      <c r="H81" s="37">
        <v>0</v>
      </c>
    </row>
    <row r="82" spans="1:8" x14ac:dyDescent="0.25">
      <c r="A82" s="36">
        <v>8231</v>
      </c>
      <c r="B82" s="36" t="s">
        <v>306</v>
      </c>
      <c r="C82" s="37">
        <v>0</v>
      </c>
      <c r="D82" s="37">
        <v>0</v>
      </c>
      <c r="E82" s="37">
        <v>116652426.29000001</v>
      </c>
      <c r="F82" s="37">
        <v>550149373.41999996</v>
      </c>
      <c r="G82" s="37">
        <v>0</v>
      </c>
      <c r="H82" s="37">
        <v>433496947.12999988</v>
      </c>
    </row>
    <row r="83" spans="1:8" x14ac:dyDescent="0.25">
      <c r="A83" s="36">
        <v>8241</v>
      </c>
      <c r="B83" s="36" t="s">
        <v>307</v>
      </c>
      <c r="C83" s="37">
        <v>0</v>
      </c>
      <c r="D83" s="37">
        <v>0</v>
      </c>
      <c r="E83" s="37">
        <v>700866135.02999997</v>
      </c>
      <c r="F83" s="37">
        <v>700866135.02999997</v>
      </c>
      <c r="G83" s="37">
        <v>0</v>
      </c>
      <c r="H83" s="37">
        <v>0</v>
      </c>
    </row>
    <row r="84" spans="1:8" x14ac:dyDescent="0.25">
      <c r="A84" s="36">
        <v>8251</v>
      </c>
      <c r="B84" s="36" t="s">
        <v>308</v>
      </c>
      <c r="C84" s="37">
        <v>0</v>
      </c>
      <c r="D84" s="37">
        <v>0</v>
      </c>
      <c r="E84" s="37">
        <v>700866135.02999997</v>
      </c>
      <c r="F84" s="37">
        <v>700866135.02999997</v>
      </c>
      <c r="G84" s="37">
        <v>0</v>
      </c>
      <c r="H84" s="37">
        <v>0</v>
      </c>
    </row>
    <row r="85" spans="1:8" x14ac:dyDescent="0.25">
      <c r="A85" s="36">
        <v>8261</v>
      </c>
      <c r="B85" s="36" t="s">
        <v>309</v>
      </c>
      <c r="C85" s="37">
        <v>0</v>
      </c>
      <c r="D85" s="37">
        <v>0</v>
      </c>
      <c r="E85" s="37">
        <v>700866135.02999997</v>
      </c>
      <c r="F85" s="37">
        <v>700847798.48000002</v>
      </c>
      <c r="G85" s="37">
        <v>18336.54999995232</v>
      </c>
      <c r="H85" s="37">
        <v>0</v>
      </c>
    </row>
    <row r="86" spans="1:8" x14ac:dyDescent="0.25">
      <c r="A86" s="36">
        <v>8271</v>
      </c>
      <c r="B86" s="36" t="s">
        <v>310</v>
      </c>
      <c r="C86" s="37">
        <v>0</v>
      </c>
      <c r="D86" s="37">
        <v>0</v>
      </c>
      <c r="E86" s="37">
        <v>700847798.48000002</v>
      </c>
      <c r="F86" s="37">
        <v>0</v>
      </c>
      <c r="G86" s="37">
        <v>700847798.48000002</v>
      </c>
      <c r="H86" s="37">
        <v>0</v>
      </c>
    </row>
    <row r="87" spans="1:8" x14ac:dyDescent="0.25">
      <c r="A87" s="36">
        <v>9111</v>
      </c>
      <c r="B87" s="36" t="s">
        <v>524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</row>
    <row r="88" spans="1:8" x14ac:dyDescent="0.25">
      <c r="A88" s="36"/>
      <c r="B88" s="36" t="s">
        <v>525</v>
      </c>
      <c r="C88" s="37">
        <v>1804157954.5899999</v>
      </c>
      <c r="D88" s="37">
        <v>1804157954.5899999</v>
      </c>
      <c r="E88" s="37">
        <v>11737084887.540001</v>
      </c>
      <c r="F88" s="37">
        <v>11737084887.540001</v>
      </c>
      <c r="G88" s="37">
        <v>6367963285.3499985</v>
      </c>
      <c r="H88" s="37">
        <v>6367963285.3500004</v>
      </c>
    </row>
    <row r="89" spans="1:8" x14ac:dyDescent="0.25">
      <c r="A89" s="36"/>
      <c r="B89" s="36"/>
      <c r="C89" s="37"/>
      <c r="D89" s="37"/>
      <c r="E89" s="37"/>
      <c r="F89" s="37"/>
      <c r="G89" s="37"/>
      <c r="H89" s="37"/>
    </row>
    <row r="90" spans="1:8" x14ac:dyDescent="0.25">
      <c r="A90" s="36"/>
      <c r="B90" s="36"/>
      <c r="C90" s="37"/>
      <c r="D90" s="37"/>
      <c r="E90" s="37"/>
      <c r="F90" s="37"/>
      <c r="G90" s="37"/>
      <c r="H90" s="37"/>
    </row>
    <row r="91" spans="1:8" x14ac:dyDescent="0.25">
      <c r="A91" s="36"/>
      <c r="B91" s="36"/>
      <c r="C91" s="37"/>
      <c r="D91" s="37"/>
      <c r="E91" s="37"/>
      <c r="F91" s="37"/>
      <c r="G91" s="37"/>
      <c r="H91" s="37"/>
    </row>
    <row r="92" spans="1:8" x14ac:dyDescent="0.25">
      <c r="A92" s="36"/>
      <c r="B92" s="36"/>
      <c r="C92" s="37"/>
      <c r="D92" s="37"/>
      <c r="E92" s="37"/>
      <c r="F92" s="37"/>
      <c r="G92" s="37"/>
      <c r="H92" s="37"/>
    </row>
    <row r="93" spans="1:8" x14ac:dyDescent="0.25">
      <c r="A93" s="36"/>
      <c r="B93" s="36"/>
      <c r="C93" s="37"/>
      <c r="D93" s="37"/>
      <c r="E93" s="37"/>
      <c r="F93" s="37"/>
      <c r="G93" s="37"/>
      <c r="H93" s="37"/>
    </row>
    <row r="94" spans="1:8" x14ac:dyDescent="0.25">
      <c r="A94" s="36"/>
      <c r="B94" s="36"/>
      <c r="C94" s="37"/>
      <c r="D94" s="37"/>
      <c r="E94" s="37"/>
      <c r="F94" s="37"/>
      <c r="G94" s="37"/>
      <c r="H94" s="37"/>
    </row>
    <row r="95" spans="1:8" x14ac:dyDescent="0.25">
      <c r="A95" s="36"/>
      <c r="B95" s="36"/>
      <c r="C95" s="37"/>
      <c r="D95" s="37"/>
      <c r="E95" s="37"/>
      <c r="F95" s="37"/>
      <c r="G95" s="37"/>
      <c r="H95" s="37"/>
    </row>
    <row r="96" spans="1:8" x14ac:dyDescent="0.25">
      <c r="A96" s="36"/>
      <c r="B96" s="36"/>
      <c r="C96" s="37"/>
      <c r="D96" s="37"/>
      <c r="E96" s="37"/>
      <c r="F96" s="37"/>
      <c r="G96" s="37"/>
      <c r="H96" s="37"/>
    </row>
    <row r="97" spans="1:8" x14ac:dyDescent="0.25">
      <c r="A97" s="36"/>
      <c r="B97" s="36"/>
      <c r="C97" s="37"/>
      <c r="D97" s="37"/>
      <c r="E97" s="37"/>
      <c r="F97" s="37"/>
      <c r="G97" s="37"/>
      <c r="H97" s="37"/>
    </row>
    <row r="98" spans="1:8" x14ac:dyDescent="0.25">
      <c r="A98" s="36"/>
      <c r="B98" s="36"/>
      <c r="C98" s="37"/>
      <c r="D98" s="37"/>
      <c r="E98" s="37"/>
      <c r="F98" s="37"/>
      <c r="G98" s="37"/>
      <c r="H98" s="37"/>
    </row>
    <row r="99" spans="1:8" x14ac:dyDescent="0.25">
      <c r="A99" s="36"/>
      <c r="B99" s="36"/>
      <c r="C99" s="37"/>
      <c r="D99" s="37"/>
      <c r="E99" s="37"/>
      <c r="F99" s="37"/>
      <c r="G99" s="37"/>
      <c r="H99" s="37"/>
    </row>
    <row r="100" spans="1:8" x14ac:dyDescent="0.25">
      <c r="A100" s="36"/>
      <c r="B100" s="36"/>
      <c r="C100" s="37"/>
      <c r="D100" s="37"/>
      <c r="E100" s="37"/>
      <c r="F100" s="37"/>
      <c r="G100" s="37"/>
      <c r="H100" s="37"/>
    </row>
    <row r="101" spans="1:8" x14ac:dyDescent="0.25">
      <c r="A101" s="36"/>
      <c r="B101" s="36"/>
      <c r="C101" s="37"/>
      <c r="D101" s="37"/>
      <c r="E101" s="37"/>
      <c r="F101" s="37"/>
      <c r="G101" s="37"/>
      <c r="H101" s="37"/>
    </row>
    <row r="102" spans="1:8" x14ac:dyDescent="0.25">
      <c r="A102" s="36"/>
      <c r="B102" s="36"/>
      <c r="C102" s="37"/>
      <c r="D102" s="37"/>
      <c r="E102" s="37"/>
      <c r="F102" s="37"/>
      <c r="G102" s="37"/>
      <c r="H102" s="37"/>
    </row>
    <row r="103" spans="1:8" x14ac:dyDescent="0.25">
      <c r="A103" s="36"/>
      <c r="B103" s="36"/>
      <c r="C103" s="37"/>
      <c r="D103" s="37"/>
      <c r="E103" s="37"/>
      <c r="F103" s="37"/>
      <c r="G103" s="37"/>
      <c r="H103" s="37"/>
    </row>
    <row r="104" spans="1:8" x14ac:dyDescent="0.25">
      <c r="A104" s="36"/>
      <c r="B104" s="36"/>
      <c r="C104" s="37"/>
      <c r="D104" s="37"/>
      <c r="E104" s="37"/>
      <c r="F104" s="37"/>
      <c r="G104" s="37"/>
      <c r="H104" s="37"/>
    </row>
    <row r="105" spans="1:8" x14ac:dyDescent="0.25">
      <c r="A105" s="36"/>
      <c r="B105" s="36"/>
      <c r="C105" s="37"/>
      <c r="D105" s="37"/>
      <c r="E105" s="37"/>
      <c r="F105" s="37"/>
      <c r="G105" s="37"/>
      <c r="H105" s="37"/>
    </row>
    <row r="106" spans="1:8" x14ac:dyDescent="0.25">
      <c r="A106" s="36"/>
      <c r="B106" s="36"/>
      <c r="C106" s="37"/>
      <c r="D106" s="37"/>
      <c r="E106" s="37"/>
      <c r="F106" s="37"/>
      <c r="G106" s="37"/>
      <c r="H106" s="37"/>
    </row>
    <row r="107" spans="1:8" x14ac:dyDescent="0.25">
      <c r="A107" s="36"/>
      <c r="B107" s="36"/>
      <c r="C107" s="37"/>
      <c r="D107" s="37"/>
      <c r="E107" s="37"/>
      <c r="F107" s="37"/>
      <c r="G107" s="37"/>
      <c r="H107" s="37"/>
    </row>
    <row r="108" spans="1:8" x14ac:dyDescent="0.25">
      <c r="A108" s="36"/>
      <c r="B108" s="36"/>
      <c r="C108" s="37"/>
      <c r="D108" s="37"/>
      <c r="E108" s="37"/>
      <c r="F108" s="37"/>
      <c r="G108" s="37"/>
      <c r="H108" s="37"/>
    </row>
    <row r="109" spans="1:8" x14ac:dyDescent="0.25">
      <c r="A109" s="36"/>
      <c r="B109" s="36"/>
      <c r="C109" s="37"/>
      <c r="D109" s="37"/>
      <c r="E109" s="37"/>
      <c r="F109" s="37"/>
      <c r="G109" s="37"/>
      <c r="H109" s="37"/>
    </row>
    <row r="110" spans="1:8" x14ac:dyDescent="0.25">
      <c r="A110" s="36"/>
      <c r="B110" s="36"/>
      <c r="C110" s="37"/>
      <c r="D110" s="37"/>
      <c r="E110" s="37"/>
      <c r="F110" s="37"/>
      <c r="G110" s="37"/>
      <c r="H110" s="37"/>
    </row>
    <row r="111" spans="1:8" x14ac:dyDescent="0.25">
      <c r="A111" s="36"/>
      <c r="B111" s="36"/>
      <c r="C111" s="37"/>
      <c r="D111" s="37"/>
      <c r="E111" s="37"/>
      <c r="F111" s="37"/>
      <c r="G111" s="37"/>
      <c r="H111" s="37"/>
    </row>
    <row r="112" spans="1:8" x14ac:dyDescent="0.25">
      <c r="A112" s="36"/>
      <c r="B112" s="36"/>
      <c r="C112" s="37"/>
      <c r="D112" s="37"/>
      <c r="E112" s="37"/>
      <c r="F112" s="37"/>
      <c r="G112" s="37"/>
      <c r="H112" s="37"/>
    </row>
    <row r="113" spans="1:8" x14ac:dyDescent="0.25">
      <c r="A113" s="36"/>
      <c r="B113" s="36"/>
      <c r="C113" s="37"/>
      <c r="D113" s="37"/>
      <c r="E113" s="37"/>
      <c r="F113" s="37"/>
      <c r="G113" s="37"/>
      <c r="H113" s="37"/>
    </row>
    <row r="114" spans="1:8" x14ac:dyDescent="0.25">
      <c r="A114" s="36"/>
      <c r="B114" s="36"/>
      <c r="C114" s="37"/>
      <c r="D114" s="37"/>
      <c r="E114" s="37"/>
      <c r="F114" s="37"/>
      <c r="G114" s="37"/>
      <c r="H114" s="37"/>
    </row>
    <row r="115" spans="1:8" x14ac:dyDescent="0.25">
      <c r="A115" s="36"/>
      <c r="B115" s="36"/>
      <c r="C115" s="37"/>
      <c r="D115" s="37"/>
      <c r="E115" s="37"/>
      <c r="F115" s="37"/>
      <c r="G115" s="37"/>
      <c r="H115" s="37"/>
    </row>
    <row r="116" spans="1:8" x14ac:dyDescent="0.25">
      <c r="A116" s="36"/>
      <c r="B116" s="36"/>
      <c r="C116" s="37"/>
      <c r="D116" s="37"/>
      <c r="E116" s="37"/>
      <c r="F116" s="37"/>
      <c r="G116" s="37"/>
      <c r="H116" s="37"/>
    </row>
    <row r="117" spans="1:8" x14ac:dyDescent="0.25">
      <c r="A117" s="36"/>
      <c r="B117" s="36"/>
      <c r="C117" s="37"/>
      <c r="D117" s="37"/>
      <c r="E117" s="37"/>
      <c r="F117" s="37"/>
      <c r="G117" s="37"/>
      <c r="H117" s="37"/>
    </row>
    <row r="118" spans="1:8" x14ac:dyDescent="0.25">
      <c r="A118" s="36"/>
      <c r="B118" s="36"/>
      <c r="C118" s="37"/>
      <c r="D118" s="37"/>
      <c r="E118" s="37"/>
      <c r="F118" s="37"/>
      <c r="G118" s="37"/>
      <c r="H118" s="37"/>
    </row>
    <row r="119" spans="1:8" x14ac:dyDescent="0.25">
      <c r="A119" s="36"/>
      <c r="B119" s="36"/>
      <c r="C119" s="37"/>
      <c r="D119" s="37"/>
      <c r="E119" s="37"/>
      <c r="F119" s="37"/>
      <c r="G119" s="37"/>
      <c r="H119" s="37"/>
    </row>
    <row r="120" spans="1:8" x14ac:dyDescent="0.25">
      <c r="A120" s="36"/>
      <c r="B120" s="36"/>
      <c r="C120" s="37"/>
      <c r="D120" s="37"/>
      <c r="E120" s="37"/>
      <c r="F120" s="37"/>
      <c r="G120" s="37"/>
      <c r="H120" s="37"/>
    </row>
    <row r="121" spans="1:8" x14ac:dyDescent="0.25">
      <c r="A121" s="36"/>
      <c r="B121" s="36"/>
      <c r="C121" s="37"/>
      <c r="D121" s="37"/>
      <c r="E121" s="37"/>
      <c r="F121" s="37"/>
      <c r="G121" s="37"/>
      <c r="H121" s="37"/>
    </row>
    <row r="122" spans="1:8" x14ac:dyDescent="0.25">
      <c r="A122" s="36"/>
      <c r="B122" s="36"/>
      <c r="C122" s="37"/>
      <c r="D122" s="37"/>
      <c r="E122" s="37"/>
      <c r="F122" s="37"/>
      <c r="G122" s="37"/>
      <c r="H122" s="37"/>
    </row>
    <row r="123" spans="1:8" x14ac:dyDescent="0.25">
      <c r="A123" s="36"/>
      <c r="B123" s="36"/>
      <c r="C123" s="37"/>
      <c r="D123" s="37"/>
      <c r="E123" s="37"/>
      <c r="F123" s="37"/>
      <c r="G123" s="37"/>
      <c r="H123" s="37"/>
    </row>
    <row r="124" spans="1:8" x14ac:dyDescent="0.25">
      <c r="A124" s="36"/>
      <c r="B124" s="36"/>
      <c r="C124" s="37"/>
      <c r="D124" s="37"/>
      <c r="E124" s="37"/>
      <c r="F124" s="37"/>
      <c r="G124" s="37"/>
      <c r="H124" s="37"/>
    </row>
    <row r="125" spans="1:8" x14ac:dyDescent="0.25">
      <c r="A125" s="36"/>
      <c r="B125" s="36"/>
      <c r="C125" s="37"/>
      <c r="D125" s="37"/>
      <c r="E125" s="37"/>
      <c r="F125" s="37"/>
      <c r="G125" s="37"/>
      <c r="H125" s="37"/>
    </row>
    <row r="126" spans="1:8" x14ac:dyDescent="0.25">
      <c r="A126" s="36"/>
      <c r="B126" s="36"/>
      <c r="C126" s="37"/>
      <c r="D126" s="37"/>
      <c r="E126" s="37"/>
      <c r="F126" s="37"/>
      <c r="G126" s="37"/>
      <c r="H126" s="37"/>
    </row>
    <row r="127" spans="1:8" x14ac:dyDescent="0.25">
      <c r="A127" s="36"/>
      <c r="B127" s="36"/>
      <c r="C127" s="37"/>
      <c r="D127" s="37"/>
      <c r="E127" s="37"/>
      <c r="F127" s="37"/>
      <c r="G127" s="37"/>
      <c r="H127" s="37"/>
    </row>
    <row r="128" spans="1:8" x14ac:dyDescent="0.25">
      <c r="A128" s="36"/>
      <c r="B128" s="36"/>
      <c r="C128" s="37"/>
      <c r="D128" s="37"/>
      <c r="E128" s="37"/>
      <c r="F128" s="37"/>
      <c r="G128" s="37"/>
      <c r="H128" s="37"/>
    </row>
    <row r="129" spans="1:8" x14ac:dyDescent="0.25">
      <c r="A129" s="36"/>
      <c r="B129" s="36"/>
      <c r="C129" s="37"/>
      <c r="D129" s="37"/>
      <c r="E129" s="37"/>
      <c r="F129" s="37"/>
      <c r="G129" s="37"/>
      <c r="H129" s="37"/>
    </row>
    <row r="130" spans="1:8" x14ac:dyDescent="0.25">
      <c r="A130" s="36"/>
      <c r="B130" s="36"/>
      <c r="C130" s="37"/>
      <c r="D130" s="37"/>
      <c r="E130" s="37"/>
      <c r="F130" s="37"/>
      <c r="G130" s="37"/>
      <c r="H130" s="37"/>
    </row>
    <row r="131" spans="1:8" x14ac:dyDescent="0.25">
      <c r="A131" s="36"/>
      <c r="B131" s="36"/>
      <c r="C131" s="37"/>
      <c r="D131" s="37"/>
      <c r="E131" s="37"/>
      <c r="F131" s="37"/>
      <c r="G131" s="37"/>
      <c r="H131" s="37"/>
    </row>
    <row r="132" spans="1:8" x14ac:dyDescent="0.25">
      <c r="A132" s="36"/>
      <c r="B132" s="36"/>
      <c r="C132" s="37"/>
      <c r="D132" s="37"/>
      <c r="E132" s="37"/>
      <c r="F132" s="37"/>
      <c r="G132" s="37"/>
      <c r="H132" s="37"/>
    </row>
    <row r="133" spans="1:8" x14ac:dyDescent="0.25">
      <c r="A133" s="36"/>
      <c r="B133" s="36"/>
      <c r="C133" s="37"/>
      <c r="D133" s="37"/>
      <c r="E133" s="37"/>
      <c r="F133" s="37"/>
      <c r="G133" s="37"/>
      <c r="H133" s="37"/>
    </row>
    <row r="134" spans="1:8" x14ac:dyDescent="0.25">
      <c r="A134" s="36"/>
      <c r="B134" s="36"/>
      <c r="C134" s="37"/>
      <c r="D134" s="37"/>
      <c r="E134" s="37"/>
      <c r="F134" s="37"/>
      <c r="G134" s="37"/>
      <c r="H134" s="37"/>
    </row>
    <row r="135" spans="1:8" x14ac:dyDescent="0.25">
      <c r="A135" s="36"/>
      <c r="B135" s="36"/>
      <c r="C135" s="37"/>
      <c r="D135" s="37"/>
      <c r="E135" s="37"/>
      <c r="F135" s="37"/>
      <c r="G135" s="37"/>
      <c r="H135" s="37"/>
    </row>
    <row r="136" spans="1:8" x14ac:dyDescent="0.25">
      <c r="A136" s="36"/>
      <c r="B136" s="36"/>
      <c r="C136" s="37"/>
      <c r="D136" s="37"/>
      <c r="E136" s="37"/>
      <c r="F136" s="37"/>
      <c r="G136" s="37"/>
      <c r="H136" s="37"/>
    </row>
    <row r="137" spans="1:8" x14ac:dyDescent="0.25">
      <c r="A137" s="36"/>
      <c r="B137" s="36"/>
      <c r="C137" s="37"/>
      <c r="D137" s="37"/>
      <c r="E137" s="37"/>
      <c r="F137" s="37"/>
      <c r="G137" s="37"/>
      <c r="H137" s="37"/>
    </row>
    <row r="138" spans="1:8" x14ac:dyDescent="0.25">
      <c r="A138" s="36"/>
      <c r="B138" s="36"/>
      <c r="C138" s="37"/>
      <c r="D138" s="37"/>
      <c r="E138" s="37"/>
      <c r="F138" s="37"/>
      <c r="G138" s="37"/>
      <c r="H138" s="37"/>
    </row>
    <row r="139" spans="1:8" x14ac:dyDescent="0.25">
      <c r="A139" s="36"/>
      <c r="B139" s="36"/>
      <c r="C139" s="37"/>
      <c r="D139" s="37"/>
      <c r="E139" s="37"/>
      <c r="F139" s="37"/>
      <c r="G139" s="37"/>
      <c r="H139" s="37"/>
    </row>
    <row r="140" spans="1:8" x14ac:dyDescent="0.25">
      <c r="A140" s="36"/>
      <c r="B140" s="36"/>
      <c r="C140" s="37"/>
      <c r="D140" s="37"/>
      <c r="E140" s="37"/>
      <c r="F140" s="37"/>
      <c r="G140" s="37"/>
      <c r="H140" s="37"/>
    </row>
    <row r="141" spans="1:8" x14ac:dyDescent="0.25">
      <c r="A141" s="36"/>
      <c r="B141" s="36"/>
      <c r="C141" s="37"/>
      <c r="D141" s="37"/>
      <c r="E141" s="37"/>
      <c r="F141" s="37"/>
      <c r="G141" s="37"/>
      <c r="H141" s="37"/>
    </row>
    <row r="142" spans="1:8" x14ac:dyDescent="0.25">
      <c r="A142" s="36"/>
      <c r="B142" s="36"/>
      <c r="C142" s="37"/>
      <c r="D142" s="37"/>
      <c r="E142" s="37"/>
      <c r="F142" s="37"/>
      <c r="G142" s="37"/>
      <c r="H142" s="37"/>
    </row>
    <row r="143" spans="1:8" x14ac:dyDescent="0.25">
      <c r="A143" s="36"/>
      <c r="B143" s="36"/>
      <c r="C143" s="37"/>
      <c r="D143" s="37"/>
      <c r="E143" s="37"/>
      <c r="F143" s="37"/>
      <c r="G143" s="37"/>
      <c r="H143" s="37"/>
    </row>
    <row r="144" spans="1:8" x14ac:dyDescent="0.25">
      <c r="A144" s="36"/>
      <c r="B144" s="36"/>
      <c r="C144" s="37"/>
      <c r="D144" s="37"/>
      <c r="E144" s="37"/>
      <c r="F144" s="37"/>
      <c r="G144" s="37"/>
      <c r="H144" s="37"/>
    </row>
    <row r="145" spans="1:8" x14ac:dyDescent="0.25">
      <c r="A145" s="36"/>
      <c r="B145" s="36"/>
      <c r="C145" s="37"/>
      <c r="D145" s="37"/>
      <c r="E145" s="37"/>
      <c r="F145" s="37"/>
      <c r="G145" s="37"/>
      <c r="H145" s="37"/>
    </row>
    <row r="146" spans="1:8" x14ac:dyDescent="0.25">
      <c r="A146" s="36"/>
      <c r="B146" s="36"/>
      <c r="C146" s="37"/>
      <c r="D146" s="37"/>
      <c r="E146" s="37"/>
      <c r="F146" s="37"/>
      <c r="G146" s="37"/>
      <c r="H146" s="37"/>
    </row>
    <row r="147" spans="1:8" x14ac:dyDescent="0.25">
      <c r="A147" s="36"/>
      <c r="B147" s="36"/>
      <c r="C147" s="37"/>
      <c r="D147" s="37"/>
      <c r="E147" s="37"/>
      <c r="F147" s="37"/>
      <c r="G147" s="37"/>
      <c r="H147" s="37"/>
    </row>
    <row r="148" spans="1:8" x14ac:dyDescent="0.25">
      <c r="A148" s="36"/>
      <c r="B148" s="36"/>
      <c r="C148" s="37"/>
      <c r="D148" s="37"/>
      <c r="E148" s="37"/>
      <c r="F148" s="37"/>
      <c r="G148" s="37"/>
      <c r="H148" s="37"/>
    </row>
    <row r="149" spans="1:8" x14ac:dyDescent="0.25">
      <c r="A149" s="36"/>
      <c r="B149" s="36"/>
      <c r="C149" s="37"/>
      <c r="D149" s="37"/>
      <c r="E149" s="37"/>
      <c r="F149" s="37"/>
      <c r="G149" s="37"/>
      <c r="H149" s="37"/>
    </row>
    <row r="150" spans="1:8" x14ac:dyDescent="0.25">
      <c r="A150" s="36"/>
      <c r="B150" s="36"/>
      <c r="C150" s="37"/>
      <c r="D150" s="37"/>
      <c r="E150" s="37"/>
      <c r="F150" s="37"/>
      <c r="G150" s="37"/>
      <c r="H150" s="37"/>
    </row>
    <row r="151" spans="1:8" x14ac:dyDescent="0.25">
      <c r="A151" s="36"/>
      <c r="B151" s="36"/>
      <c r="C151" s="37"/>
      <c r="D151" s="37"/>
      <c r="E151" s="37"/>
      <c r="F151" s="37"/>
      <c r="G151" s="37"/>
      <c r="H151" s="37"/>
    </row>
    <row r="152" spans="1:8" x14ac:dyDescent="0.25">
      <c r="A152" s="36"/>
      <c r="B152" s="36"/>
      <c r="C152" s="37"/>
      <c r="D152" s="37"/>
      <c r="E152" s="37"/>
      <c r="F152" s="37"/>
      <c r="G152" s="37"/>
      <c r="H152" s="37"/>
    </row>
    <row r="153" spans="1:8" x14ac:dyDescent="0.25">
      <c r="A153" s="36"/>
      <c r="B153" s="36"/>
      <c r="C153" s="37"/>
      <c r="D153" s="37"/>
      <c r="E153" s="37"/>
      <c r="F153" s="37"/>
      <c r="G153" s="37"/>
      <c r="H153" s="37"/>
    </row>
    <row r="154" spans="1:8" x14ac:dyDescent="0.25">
      <c r="A154" s="36"/>
      <c r="B154" s="36"/>
      <c r="C154" s="37"/>
      <c r="D154" s="37"/>
      <c r="E154" s="37"/>
      <c r="F154" s="37"/>
      <c r="G154" s="37"/>
      <c r="H154" s="37"/>
    </row>
    <row r="155" spans="1:8" x14ac:dyDescent="0.25">
      <c r="A155" s="36"/>
      <c r="B155" s="36"/>
      <c r="C155" s="37"/>
      <c r="D155" s="37"/>
      <c r="E155" s="37"/>
      <c r="F155" s="37"/>
      <c r="G155" s="37"/>
      <c r="H155" s="37"/>
    </row>
    <row r="156" spans="1:8" x14ac:dyDescent="0.25">
      <c r="A156" s="36"/>
      <c r="B156" s="36"/>
      <c r="C156" s="37"/>
      <c r="D156" s="37"/>
      <c r="E156" s="37"/>
      <c r="F156" s="37"/>
      <c r="G156" s="37"/>
      <c r="H156" s="37"/>
    </row>
    <row r="157" spans="1:8" x14ac:dyDescent="0.25">
      <c r="A157" s="36"/>
      <c r="B157" s="36"/>
      <c r="C157" s="37"/>
      <c r="D157" s="37"/>
      <c r="E157" s="37"/>
      <c r="F157" s="37"/>
      <c r="G157" s="37"/>
      <c r="H157" s="37"/>
    </row>
    <row r="158" spans="1:8" x14ac:dyDescent="0.25">
      <c r="A158" s="36"/>
      <c r="B158" s="36"/>
      <c r="C158" s="37"/>
      <c r="D158" s="37"/>
      <c r="E158" s="37"/>
      <c r="F158" s="37"/>
      <c r="G158" s="37"/>
      <c r="H158" s="37"/>
    </row>
    <row r="159" spans="1:8" x14ac:dyDescent="0.25">
      <c r="A159" s="36"/>
      <c r="B159" s="36"/>
      <c r="C159" s="37"/>
      <c r="D159" s="37"/>
      <c r="E159" s="37"/>
      <c r="F159" s="37"/>
      <c r="G159" s="37"/>
      <c r="H159" s="37"/>
    </row>
    <row r="160" spans="1:8" x14ac:dyDescent="0.25">
      <c r="A160" s="36"/>
      <c r="B160" s="36"/>
      <c r="C160" s="37"/>
      <c r="D160" s="37"/>
      <c r="E160" s="37"/>
      <c r="F160" s="37"/>
      <c r="G160" s="37"/>
      <c r="H160" s="37"/>
    </row>
    <row r="161" spans="1:8" x14ac:dyDescent="0.25">
      <c r="A161" s="36"/>
      <c r="B161" s="36"/>
      <c r="C161" s="37"/>
      <c r="D161" s="37"/>
      <c r="E161" s="37"/>
      <c r="F161" s="37"/>
      <c r="G161" s="37"/>
      <c r="H161" s="37"/>
    </row>
    <row r="162" spans="1:8" x14ac:dyDescent="0.25">
      <c r="A162" s="36"/>
      <c r="B162" s="36"/>
      <c r="C162" s="37"/>
      <c r="D162" s="37"/>
      <c r="E162" s="37"/>
      <c r="F162" s="37"/>
      <c r="G162" s="37"/>
      <c r="H162" s="37"/>
    </row>
    <row r="163" spans="1:8" x14ac:dyDescent="0.25">
      <c r="A163" s="36"/>
      <c r="B163" s="36"/>
      <c r="C163" s="37"/>
      <c r="D163" s="37"/>
      <c r="E163" s="37"/>
      <c r="F163" s="37"/>
      <c r="G163" s="37"/>
      <c r="H163" s="37"/>
    </row>
    <row r="164" spans="1:8" x14ac:dyDescent="0.25">
      <c r="A164" s="36"/>
      <c r="B164" s="36"/>
      <c r="C164" s="37"/>
      <c r="D164" s="37"/>
      <c r="E164" s="37"/>
      <c r="F164" s="37"/>
      <c r="G164" s="37"/>
      <c r="H164" s="37"/>
    </row>
    <row r="165" spans="1:8" x14ac:dyDescent="0.25">
      <c r="A165" s="36"/>
      <c r="B165" s="36"/>
      <c r="C165" s="37"/>
      <c r="D165" s="37"/>
      <c r="E165" s="37"/>
      <c r="F165" s="37"/>
      <c r="G165" s="37"/>
      <c r="H165" s="37"/>
    </row>
    <row r="166" spans="1:8" x14ac:dyDescent="0.25">
      <c r="A166" s="36"/>
      <c r="B166" s="36"/>
      <c r="C166" s="37"/>
      <c r="D166" s="37"/>
      <c r="E166" s="37"/>
      <c r="F166" s="37"/>
      <c r="G166" s="37"/>
      <c r="H166" s="37"/>
    </row>
    <row r="167" spans="1:8" x14ac:dyDescent="0.25">
      <c r="A167" s="36"/>
      <c r="B167" s="36"/>
      <c r="C167" s="37"/>
      <c r="D167" s="37"/>
      <c r="E167" s="37"/>
      <c r="F167" s="37"/>
      <c r="G167" s="37"/>
      <c r="H167" s="37"/>
    </row>
    <row r="168" spans="1:8" x14ac:dyDescent="0.25">
      <c r="A168" s="36"/>
      <c r="B168" s="36"/>
      <c r="C168" s="37"/>
      <c r="D168" s="37"/>
      <c r="E168" s="37"/>
      <c r="F168" s="37"/>
      <c r="G168" s="37"/>
      <c r="H168" s="37"/>
    </row>
    <row r="169" spans="1:8" x14ac:dyDescent="0.25">
      <c r="A169" s="36"/>
      <c r="B169" s="36"/>
      <c r="C169" s="37"/>
      <c r="D169" s="37"/>
      <c r="E169" s="37"/>
      <c r="F169" s="37"/>
      <c r="G169" s="37"/>
      <c r="H169" s="37"/>
    </row>
    <row r="170" spans="1:8" x14ac:dyDescent="0.25">
      <c r="A170" s="36"/>
      <c r="B170" s="36"/>
      <c r="C170" s="37"/>
      <c r="D170" s="37"/>
      <c r="E170" s="37"/>
      <c r="F170" s="37"/>
      <c r="G170" s="37"/>
      <c r="H170" s="37"/>
    </row>
    <row r="171" spans="1:8" x14ac:dyDescent="0.25">
      <c r="A171" s="36"/>
      <c r="B171" s="36"/>
      <c r="C171" s="37"/>
      <c r="D171" s="37"/>
      <c r="E171" s="37"/>
      <c r="F171" s="37"/>
      <c r="G171" s="37"/>
      <c r="H171" s="37"/>
    </row>
    <row r="172" spans="1:8" x14ac:dyDescent="0.25">
      <c r="A172" s="36"/>
      <c r="B172" s="36"/>
      <c r="C172" s="37"/>
      <c r="D172" s="37"/>
      <c r="E172" s="37"/>
      <c r="F172" s="37"/>
      <c r="G172" s="37"/>
      <c r="H172" s="37"/>
    </row>
    <row r="173" spans="1:8" x14ac:dyDescent="0.25">
      <c r="A173" s="36"/>
      <c r="B173" s="36"/>
      <c r="C173" s="37"/>
      <c r="D173" s="37"/>
      <c r="E173" s="37"/>
      <c r="F173" s="37"/>
      <c r="G173" s="37"/>
      <c r="H173" s="37"/>
    </row>
    <row r="174" spans="1:8" x14ac:dyDescent="0.25">
      <c r="A174" s="36"/>
      <c r="B174" s="36"/>
      <c r="C174" s="37"/>
      <c r="D174" s="37"/>
      <c r="E174" s="37"/>
      <c r="F174" s="37"/>
      <c r="G174" s="37"/>
      <c r="H174" s="37"/>
    </row>
    <row r="175" spans="1:8" x14ac:dyDescent="0.25">
      <c r="A175" s="36"/>
      <c r="B175" s="36"/>
      <c r="C175" s="37"/>
      <c r="D175" s="37"/>
      <c r="E175" s="37"/>
      <c r="F175" s="37"/>
      <c r="G175" s="37"/>
      <c r="H175" s="37"/>
    </row>
    <row r="176" spans="1:8" x14ac:dyDescent="0.25">
      <c r="A176" s="36"/>
      <c r="B176" s="36"/>
      <c r="C176" s="37"/>
      <c r="D176" s="37"/>
      <c r="E176" s="37"/>
      <c r="F176" s="37"/>
      <c r="G176" s="37"/>
      <c r="H176" s="37"/>
    </row>
    <row r="177" spans="1:8" x14ac:dyDescent="0.25">
      <c r="A177" s="36"/>
      <c r="B177" s="36"/>
      <c r="C177" s="37"/>
      <c r="D177" s="37"/>
      <c r="E177" s="37"/>
      <c r="F177" s="37"/>
      <c r="G177" s="37"/>
      <c r="H177" s="37"/>
    </row>
    <row r="178" spans="1:8" x14ac:dyDescent="0.25">
      <c r="A178" s="36"/>
      <c r="B178" s="36"/>
      <c r="C178" s="37"/>
      <c r="D178" s="37"/>
      <c r="E178" s="37"/>
      <c r="F178" s="37"/>
      <c r="G178" s="37"/>
      <c r="H178" s="37"/>
    </row>
    <row r="179" spans="1:8" x14ac:dyDescent="0.25">
      <c r="A179" s="36"/>
      <c r="B179" s="36"/>
      <c r="C179" s="37"/>
      <c r="D179" s="37"/>
      <c r="E179" s="37"/>
      <c r="F179" s="37"/>
      <c r="G179" s="37"/>
      <c r="H179" s="37"/>
    </row>
    <row r="180" spans="1:8" x14ac:dyDescent="0.25">
      <c r="A180" s="36"/>
      <c r="B180" s="36"/>
      <c r="C180" s="37"/>
      <c r="D180" s="37"/>
      <c r="E180" s="37"/>
      <c r="F180" s="37"/>
      <c r="G180" s="37"/>
      <c r="H180" s="37"/>
    </row>
    <row r="181" spans="1:8" x14ac:dyDescent="0.25">
      <c r="A181" s="36"/>
      <c r="B181" s="36"/>
      <c r="C181" s="37"/>
      <c r="D181" s="37"/>
      <c r="E181" s="37"/>
      <c r="F181" s="37"/>
      <c r="G181" s="37"/>
      <c r="H181" s="37"/>
    </row>
    <row r="182" spans="1:8" x14ac:dyDescent="0.25">
      <c r="A182" s="36"/>
      <c r="B182" s="36"/>
      <c r="C182" s="37"/>
      <c r="D182" s="37"/>
      <c r="E182" s="37"/>
      <c r="F182" s="37"/>
      <c r="G182" s="37"/>
      <c r="H182" s="37"/>
    </row>
    <row r="183" spans="1:8" x14ac:dyDescent="0.25">
      <c r="A183" s="36"/>
      <c r="B183" s="36"/>
      <c r="C183" s="37"/>
      <c r="D183" s="37"/>
      <c r="E183" s="37"/>
      <c r="F183" s="37"/>
      <c r="G183" s="37"/>
      <c r="H183" s="37"/>
    </row>
    <row r="184" spans="1:8" x14ac:dyDescent="0.25">
      <c r="A184" s="36"/>
      <c r="B184" s="36"/>
      <c r="C184" s="37"/>
      <c r="D184" s="37"/>
      <c r="E184" s="37"/>
      <c r="F184" s="37"/>
      <c r="G184" s="37"/>
      <c r="H184" s="37"/>
    </row>
    <row r="185" spans="1:8" x14ac:dyDescent="0.25">
      <c r="A185" s="36"/>
      <c r="B185" s="36"/>
      <c r="C185" s="37"/>
      <c r="D185" s="37"/>
      <c r="E185" s="37"/>
      <c r="F185" s="37"/>
      <c r="G185" s="37"/>
      <c r="H185" s="37"/>
    </row>
    <row r="186" spans="1:8" x14ac:dyDescent="0.25">
      <c r="A186" s="36"/>
      <c r="B186" s="36"/>
      <c r="C186" s="37"/>
      <c r="D186" s="37"/>
      <c r="E186" s="37"/>
      <c r="F186" s="37"/>
      <c r="G186" s="37"/>
      <c r="H186" s="37"/>
    </row>
    <row r="187" spans="1:8" x14ac:dyDescent="0.25">
      <c r="A187" s="36"/>
      <c r="B187" s="36"/>
      <c r="C187" s="37"/>
      <c r="D187" s="37"/>
      <c r="E187" s="37"/>
      <c r="F187" s="37"/>
      <c r="G187" s="37"/>
      <c r="H187" s="37"/>
    </row>
    <row r="188" spans="1:8" x14ac:dyDescent="0.25">
      <c r="A188" s="36"/>
      <c r="B188" s="36"/>
      <c r="C188" s="37"/>
      <c r="D188" s="37"/>
      <c r="E188" s="37"/>
      <c r="F188" s="37"/>
      <c r="G188" s="37"/>
      <c r="H188" s="37"/>
    </row>
    <row r="189" spans="1:8" x14ac:dyDescent="0.25">
      <c r="A189" s="36"/>
      <c r="B189" s="36"/>
      <c r="C189" s="37"/>
      <c r="D189" s="37"/>
      <c r="E189" s="37"/>
      <c r="F189" s="37"/>
      <c r="G189" s="37"/>
      <c r="H189" s="37"/>
    </row>
    <row r="190" spans="1:8" x14ac:dyDescent="0.25">
      <c r="A190" s="36"/>
      <c r="B190" s="36"/>
      <c r="C190" s="37"/>
      <c r="D190" s="37"/>
      <c r="E190" s="37"/>
      <c r="F190" s="37"/>
      <c r="G190" s="37"/>
      <c r="H190" s="37"/>
    </row>
    <row r="191" spans="1:8" x14ac:dyDescent="0.25">
      <c r="A191" s="36"/>
      <c r="B191" s="36"/>
      <c r="C191" s="37"/>
      <c r="D191" s="37"/>
      <c r="E191" s="37"/>
      <c r="F191" s="37"/>
      <c r="G191" s="37"/>
      <c r="H191" s="37"/>
    </row>
    <row r="192" spans="1:8" x14ac:dyDescent="0.25">
      <c r="A192" s="36"/>
      <c r="B192" s="36"/>
      <c r="C192" s="37"/>
      <c r="D192" s="37"/>
      <c r="E192" s="37"/>
      <c r="F192" s="37"/>
      <c r="G192" s="37"/>
      <c r="H192" s="37"/>
    </row>
    <row r="193" spans="1:8" x14ac:dyDescent="0.25">
      <c r="A193" s="36"/>
      <c r="B193" s="36"/>
      <c r="C193" s="37"/>
      <c r="D193" s="37"/>
      <c r="E193" s="37"/>
      <c r="F193" s="37"/>
      <c r="G193" s="37"/>
      <c r="H193" s="37"/>
    </row>
    <row r="194" spans="1:8" x14ac:dyDescent="0.25">
      <c r="A194" s="36"/>
      <c r="B194" s="36"/>
      <c r="C194" s="37"/>
      <c r="D194" s="37"/>
      <c r="E194" s="37"/>
      <c r="F194" s="37"/>
      <c r="G194" s="37"/>
      <c r="H194" s="37"/>
    </row>
    <row r="195" spans="1:8" x14ac:dyDescent="0.25">
      <c r="A195" s="36"/>
      <c r="B195" s="36"/>
      <c r="C195" s="37"/>
      <c r="D195" s="37"/>
      <c r="E195" s="37"/>
      <c r="F195" s="37"/>
      <c r="G195" s="37"/>
      <c r="H195" s="37"/>
    </row>
    <row r="196" spans="1:8" x14ac:dyDescent="0.25">
      <c r="A196" s="36"/>
      <c r="B196" s="36"/>
      <c r="C196" s="37"/>
      <c r="D196" s="37"/>
      <c r="E196" s="37"/>
      <c r="F196" s="37"/>
      <c r="G196" s="37"/>
      <c r="H196" s="37"/>
    </row>
    <row r="197" spans="1:8" x14ac:dyDescent="0.25">
      <c r="A197" s="36"/>
      <c r="B197" s="36"/>
      <c r="C197" s="37"/>
      <c r="D197" s="37"/>
      <c r="E197" s="37"/>
      <c r="F197" s="37"/>
      <c r="G197" s="37"/>
      <c r="H197" s="37"/>
    </row>
    <row r="198" spans="1:8" x14ac:dyDescent="0.25">
      <c r="A198" s="36"/>
      <c r="B198" s="36"/>
      <c r="C198" s="37"/>
      <c r="D198" s="37"/>
      <c r="E198" s="37"/>
      <c r="F198" s="37"/>
      <c r="G198" s="37"/>
      <c r="H198" s="37"/>
    </row>
    <row r="199" spans="1:8" x14ac:dyDescent="0.25">
      <c r="A199" s="36"/>
      <c r="B199" s="36"/>
      <c r="C199" s="37"/>
      <c r="D199" s="37"/>
      <c r="E199" s="37"/>
      <c r="F199" s="37"/>
      <c r="G199" s="37"/>
      <c r="H199" s="37"/>
    </row>
    <row r="200" spans="1:8" x14ac:dyDescent="0.25">
      <c r="A200" s="36"/>
      <c r="B200" s="36"/>
      <c r="C200" s="37"/>
      <c r="D200" s="37"/>
      <c r="E200" s="37"/>
      <c r="F200" s="37"/>
      <c r="G200" s="37"/>
      <c r="H200" s="37"/>
    </row>
    <row r="201" spans="1:8" x14ac:dyDescent="0.25">
      <c r="A201" s="36"/>
      <c r="B201" s="36"/>
      <c r="C201" s="37"/>
      <c r="D201" s="37"/>
      <c r="E201" s="37"/>
      <c r="F201" s="37"/>
      <c r="G201" s="37"/>
      <c r="H201" s="37"/>
    </row>
    <row r="202" spans="1:8" x14ac:dyDescent="0.25">
      <c r="A202" s="36"/>
      <c r="B202" s="36"/>
      <c r="C202" s="37"/>
      <c r="D202" s="37"/>
      <c r="E202" s="37"/>
      <c r="F202" s="37"/>
      <c r="G202" s="37"/>
      <c r="H202" s="37"/>
    </row>
    <row r="203" spans="1:8" x14ac:dyDescent="0.25">
      <c r="A203" s="36"/>
      <c r="B203" s="36"/>
      <c r="C203" s="37"/>
      <c r="D203" s="37"/>
      <c r="E203" s="37"/>
      <c r="F203" s="37"/>
      <c r="G203" s="37"/>
      <c r="H203" s="37"/>
    </row>
    <row r="204" spans="1:8" x14ac:dyDescent="0.25">
      <c r="A204" s="36"/>
      <c r="B204" s="36"/>
      <c r="C204" s="37"/>
      <c r="D204" s="37"/>
      <c r="E204" s="37"/>
      <c r="F204" s="37"/>
      <c r="G204" s="37"/>
      <c r="H204" s="37"/>
    </row>
    <row r="205" spans="1:8" x14ac:dyDescent="0.25">
      <c r="A205" s="36"/>
      <c r="B205" s="36"/>
      <c r="C205" s="37"/>
      <c r="D205" s="37"/>
      <c r="E205" s="37"/>
      <c r="F205" s="37"/>
      <c r="G205" s="37"/>
      <c r="H205" s="37"/>
    </row>
    <row r="206" spans="1:8" x14ac:dyDescent="0.25">
      <c r="A206" s="36"/>
      <c r="B206" s="36"/>
      <c r="C206" s="37"/>
      <c r="D206" s="37"/>
      <c r="E206" s="37"/>
      <c r="F206" s="37"/>
      <c r="G206" s="37"/>
      <c r="H206" s="37"/>
    </row>
    <row r="207" spans="1:8" x14ac:dyDescent="0.25">
      <c r="A207" s="36"/>
      <c r="B207" s="36"/>
      <c r="C207" s="37"/>
      <c r="D207" s="37"/>
      <c r="E207" s="37"/>
      <c r="F207" s="37"/>
      <c r="G207" s="37"/>
      <c r="H207" s="37"/>
    </row>
    <row r="208" spans="1:8" x14ac:dyDescent="0.25">
      <c r="A208" s="36"/>
      <c r="B208" s="36"/>
      <c r="C208" s="37"/>
      <c r="D208" s="37"/>
      <c r="E208" s="37"/>
      <c r="F208" s="37"/>
      <c r="G208" s="37"/>
      <c r="H208" s="37"/>
    </row>
    <row r="209" spans="1:8" x14ac:dyDescent="0.25">
      <c r="A209" s="36"/>
      <c r="B209" s="36"/>
      <c r="C209" s="37"/>
      <c r="D209" s="37"/>
      <c r="E209" s="37"/>
      <c r="F209" s="37"/>
      <c r="G209" s="37"/>
      <c r="H209" s="37"/>
    </row>
    <row r="210" spans="1:8" x14ac:dyDescent="0.25">
      <c r="A210" s="36"/>
      <c r="B210" s="36"/>
      <c r="C210" s="37"/>
      <c r="D210" s="37"/>
      <c r="E210" s="37"/>
      <c r="F210" s="37"/>
      <c r="G210" s="37"/>
      <c r="H210" s="37"/>
    </row>
    <row r="211" spans="1:8" x14ac:dyDescent="0.25">
      <c r="A211" s="36"/>
      <c r="B211" s="36"/>
      <c r="C211" s="37"/>
      <c r="D211" s="37"/>
      <c r="E211" s="37"/>
      <c r="F211" s="37"/>
      <c r="G211" s="37"/>
      <c r="H211" s="37"/>
    </row>
    <row r="212" spans="1:8" x14ac:dyDescent="0.25">
      <c r="A212" s="36"/>
      <c r="B212" s="36"/>
      <c r="C212" s="37"/>
      <c r="D212" s="37"/>
      <c r="E212" s="37"/>
      <c r="F212" s="37"/>
      <c r="G212" s="37"/>
      <c r="H212" s="37"/>
    </row>
    <row r="213" spans="1:8" x14ac:dyDescent="0.25">
      <c r="A213" s="36"/>
      <c r="B213" s="36"/>
      <c r="C213" s="37"/>
      <c r="D213" s="37"/>
      <c r="E213" s="37"/>
      <c r="F213" s="37"/>
      <c r="G213" s="37"/>
      <c r="H213" s="37"/>
    </row>
    <row r="214" spans="1:8" x14ac:dyDescent="0.25">
      <c r="A214" s="36"/>
      <c r="B214" s="36"/>
      <c r="C214" s="37"/>
      <c r="D214" s="37"/>
      <c r="E214" s="37"/>
      <c r="F214" s="37"/>
      <c r="G214" s="37"/>
      <c r="H214" s="37"/>
    </row>
    <row r="215" spans="1:8" x14ac:dyDescent="0.25">
      <c r="A215" s="36"/>
      <c r="B215" s="36"/>
      <c r="C215" s="37"/>
      <c r="D215" s="37"/>
      <c r="E215" s="37"/>
      <c r="F215" s="37"/>
      <c r="G215" s="37"/>
      <c r="H215" s="37"/>
    </row>
    <row r="216" spans="1:8" x14ac:dyDescent="0.25">
      <c r="A216" s="36"/>
      <c r="B216" s="36"/>
      <c r="C216" s="37"/>
      <c r="D216" s="37"/>
      <c r="E216" s="37"/>
      <c r="F216" s="37"/>
      <c r="G216" s="37"/>
      <c r="H216" s="37"/>
    </row>
    <row r="217" spans="1:8" x14ac:dyDescent="0.25">
      <c r="A217" s="36"/>
      <c r="B217" s="36"/>
      <c r="C217" s="37"/>
      <c r="D217" s="37"/>
      <c r="E217" s="37"/>
      <c r="F217" s="37"/>
      <c r="G217" s="37"/>
      <c r="H217" s="37"/>
    </row>
    <row r="218" spans="1:8" x14ac:dyDescent="0.25">
      <c r="A218" s="36"/>
      <c r="B218" s="36"/>
      <c r="C218" s="37"/>
      <c r="D218" s="37"/>
      <c r="E218" s="37"/>
      <c r="F218" s="37"/>
      <c r="G218" s="37"/>
      <c r="H218" s="37"/>
    </row>
    <row r="219" spans="1:8" x14ac:dyDescent="0.25">
      <c r="A219" s="36"/>
      <c r="B219" s="36"/>
      <c r="C219" s="37"/>
      <c r="D219" s="37"/>
      <c r="E219" s="37"/>
      <c r="F219" s="37"/>
      <c r="G219" s="37"/>
      <c r="H219" s="37"/>
    </row>
    <row r="220" spans="1:8" x14ac:dyDescent="0.25">
      <c r="A220" s="36"/>
      <c r="B220" s="36"/>
      <c r="C220" s="37"/>
      <c r="D220" s="37"/>
      <c r="E220" s="37"/>
      <c r="F220" s="37"/>
      <c r="G220" s="37"/>
      <c r="H220" s="37"/>
    </row>
    <row r="221" spans="1:8" x14ac:dyDescent="0.25">
      <c r="A221" s="36"/>
      <c r="B221" s="36"/>
      <c r="C221" s="37"/>
      <c r="D221" s="37"/>
      <c r="E221" s="37"/>
      <c r="F221" s="37"/>
      <c r="G221" s="37"/>
      <c r="H221" s="37"/>
    </row>
    <row r="222" spans="1:8" x14ac:dyDescent="0.25">
      <c r="A222" s="36"/>
      <c r="B222" s="36"/>
      <c r="C222" s="37"/>
      <c r="D222" s="37"/>
      <c r="E222" s="37"/>
      <c r="F222" s="37"/>
      <c r="G222" s="37"/>
      <c r="H222" s="37"/>
    </row>
    <row r="223" spans="1:8" x14ac:dyDescent="0.25">
      <c r="A223" s="36"/>
      <c r="B223" s="36"/>
      <c r="C223" s="37"/>
      <c r="D223" s="37"/>
      <c r="E223" s="37"/>
      <c r="F223" s="37"/>
      <c r="G223" s="37"/>
      <c r="H223" s="37"/>
    </row>
    <row r="224" spans="1:8" x14ac:dyDescent="0.25">
      <c r="A224" s="36"/>
      <c r="B224" s="36"/>
      <c r="C224" s="37"/>
      <c r="D224" s="37"/>
      <c r="E224" s="37"/>
      <c r="F224" s="37"/>
      <c r="G224" s="37"/>
      <c r="H224" s="37"/>
    </row>
    <row r="225" spans="1:8" x14ac:dyDescent="0.25">
      <c r="A225" s="36"/>
      <c r="B225" s="36"/>
      <c r="C225" s="37"/>
      <c r="D225" s="37"/>
      <c r="E225" s="37"/>
      <c r="F225" s="37"/>
      <c r="G225" s="37"/>
      <c r="H225" s="37"/>
    </row>
    <row r="226" spans="1:8" x14ac:dyDescent="0.25">
      <c r="A226" s="36"/>
      <c r="B226" s="36"/>
      <c r="C226" s="37"/>
      <c r="D226" s="37"/>
      <c r="E226" s="37"/>
      <c r="F226" s="37"/>
      <c r="G226" s="37"/>
      <c r="H226" s="37"/>
    </row>
    <row r="227" spans="1:8" x14ac:dyDescent="0.25">
      <c r="A227" s="36"/>
      <c r="B227" s="36"/>
      <c r="C227" s="37"/>
      <c r="D227" s="37"/>
      <c r="E227" s="37"/>
      <c r="F227" s="37"/>
      <c r="G227" s="37"/>
      <c r="H227" s="37"/>
    </row>
    <row r="228" spans="1:8" x14ac:dyDescent="0.25">
      <c r="A228" s="36"/>
      <c r="B228" s="36"/>
      <c r="C228" s="37"/>
      <c r="D228" s="37"/>
      <c r="E228" s="37"/>
      <c r="F228" s="37"/>
      <c r="G228" s="37"/>
      <c r="H228" s="37"/>
    </row>
    <row r="229" spans="1:8" x14ac:dyDescent="0.25">
      <c r="A229" s="36"/>
      <c r="B229" s="36"/>
      <c r="C229" s="37"/>
      <c r="D229" s="37"/>
      <c r="E229" s="37"/>
      <c r="F229" s="37"/>
      <c r="G229" s="37"/>
      <c r="H229" s="37"/>
    </row>
    <row r="230" spans="1:8" x14ac:dyDescent="0.25">
      <c r="A230" s="36"/>
      <c r="B230" s="36"/>
      <c r="C230" s="37"/>
      <c r="D230" s="37"/>
      <c r="E230" s="37"/>
      <c r="F230" s="37"/>
      <c r="G230" s="37"/>
      <c r="H230" s="37"/>
    </row>
    <row r="231" spans="1:8" x14ac:dyDescent="0.25">
      <c r="A231" s="36"/>
      <c r="B231" s="36"/>
      <c r="C231" s="37"/>
      <c r="D231" s="37"/>
      <c r="E231" s="37"/>
      <c r="F231" s="37"/>
      <c r="G231" s="37"/>
      <c r="H231" s="37"/>
    </row>
    <row r="232" spans="1:8" x14ac:dyDescent="0.25">
      <c r="A232" s="36"/>
      <c r="B232" s="36"/>
      <c r="C232" s="37"/>
      <c r="D232" s="37"/>
      <c r="E232" s="37"/>
      <c r="F232" s="37"/>
      <c r="G232" s="37"/>
      <c r="H232" s="37"/>
    </row>
    <row r="233" spans="1:8" x14ac:dyDescent="0.25">
      <c r="A233" s="36"/>
      <c r="B233" s="36"/>
      <c r="C233" s="37"/>
      <c r="D233" s="37"/>
      <c r="E233" s="37"/>
      <c r="F233" s="37"/>
      <c r="G233" s="37"/>
      <c r="H233" s="37"/>
    </row>
    <row r="234" spans="1:8" x14ac:dyDescent="0.25">
      <c r="A234" s="36"/>
      <c r="B234" s="36"/>
      <c r="C234" s="37"/>
      <c r="D234" s="37"/>
      <c r="E234" s="37"/>
      <c r="F234" s="37"/>
      <c r="G234" s="37"/>
      <c r="H234" s="37"/>
    </row>
    <row r="235" spans="1:8" x14ac:dyDescent="0.25">
      <c r="A235" s="36"/>
      <c r="B235" s="36"/>
      <c r="C235" s="37"/>
      <c r="D235" s="37"/>
      <c r="E235" s="37"/>
      <c r="F235" s="37"/>
      <c r="G235" s="37"/>
      <c r="H235" s="37"/>
    </row>
    <row r="236" spans="1:8" x14ac:dyDescent="0.25">
      <c r="A236" s="36"/>
      <c r="B236" s="36"/>
      <c r="C236" s="37"/>
      <c r="D236" s="37"/>
      <c r="E236" s="37"/>
      <c r="F236" s="37"/>
      <c r="G236" s="37"/>
      <c r="H236" s="37"/>
    </row>
    <row r="237" spans="1:8" x14ac:dyDescent="0.25">
      <c r="A237" s="36"/>
      <c r="B237" s="36"/>
      <c r="C237" s="37"/>
      <c r="D237" s="37"/>
      <c r="E237" s="37"/>
      <c r="F237" s="37"/>
      <c r="G237" s="37"/>
      <c r="H237" s="37"/>
    </row>
    <row r="238" spans="1:8" x14ac:dyDescent="0.25">
      <c r="A238" s="36"/>
      <c r="B238" s="36"/>
      <c r="C238" s="37"/>
      <c r="D238" s="37"/>
      <c r="E238" s="37"/>
      <c r="F238" s="37"/>
      <c r="G238" s="37"/>
      <c r="H238" s="37"/>
    </row>
    <row r="239" spans="1:8" x14ac:dyDescent="0.25">
      <c r="A239" s="36"/>
      <c r="B239" s="36"/>
      <c r="C239" s="37"/>
      <c r="D239" s="37"/>
      <c r="E239" s="37"/>
      <c r="F239" s="37"/>
      <c r="G239" s="37"/>
      <c r="H239" s="37"/>
    </row>
    <row r="240" spans="1:8" x14ac:dyDescent="0.25">
      <c r="A240" s="36"/>
      <c r="B240" s="36"/>
      <c r="C240" s="37"/>
      <c r="D240" s="37"/>
      <c r="E240" s="37"/>
      <c r="F240" s="37"/>
      <c r="G240" s="37"/>
      <c r="H240" s="37"/>
    </row>
    <row r="241" spans="1:8" x14ac:dyDescent="0.25">
      <c r="A241" s="36"/>
      <c r="B241" s="36"/>
      <c r="C241" s="37"/>
      <c r="D241" s="37"/>
      <c r="E241" s="37"/>
      <c r="F241" s="37"/>
      <c r="G241" s="37"/>
      <c r="H241" s="37"/>
    </row>
    <row r="242" spans="1:8" x14ac:dyDescent="0.25">
      <c r="A242" s="36"/>
      <c r="B242" s="36"/>
      <c r="C242" s="37"/>
      <c r="D242" s="37"/>
      <c r="E242" s="37"/>
      <c r="F242" s="37"/>
      <c r="G242" s="37"/>
      <c r="H242" s="37"/>
    </row>
    <row r="243" spans="1:8" x14ac:dyDescent="0.25">
      <c r="A243" s="36"/>
      <c r="B243" s="36"/>
      <c r="C243" s="37"/>
      <c r="D243" s="37"/>
      <c r="E243" s="37"/>
      <c r="F243" s="37"/>
      <c r="G243" s="37"/>
      <c r="H243" s="37"/>
    </row>
    <row r="244" spans="1:8" x14ac:dyDescent="0.25">
      <c r="A244" s="36"/>
      <c r="B244" s="36"/>
      <c r="C244" s="37"/>
      <c r="D244" s="37"/>
      <c r="E244" s="37"/>
      <c r="F244" s="37"/>
      <c r="G244" s="37"/>
      <c r="H244" s="37"/>
    </row>
    <row r="245" spans="1:8" x14ac:dyDescent="0.25">
      <c r="A245" s="36"/>
      <c r="B245" s="36"/>
      <c r="C245" s="37"/>
      <c r="D245" s="37"/>
      <c r="E245" s="37"/>
      <c r="F245" s="37"/>
      <c r="G245" s="37"/>
      <c r="H245" s="37"/>
    </row>
    <row r="246" spans="1:8" x14ac:dyDescent="0.25">
      <c r="A246" s="36"/>
      <c r="B246" s="36"/>
      <c r="C246" s="37"/>
      <c r="D246" s="37"/>
      <c r="E246" s="37"/>
      <c r="F246" s="37"/>
      <c r="G246" s="37"/>
      <c r="H246" s="37"/>
    </row>
    <row r="247" spans="1:8" x14ac:dyDescent="0.25">
      <c r="A247" s="36"/>
      <c r="B247" s="36"/>
      <c r="C247" s="37"/>
      <c r="D247" s="37"/>
      <c r="E247" s="37"/>
      <c r="F247" s="37"/>
      <c r="G247" s="37"/>
      <c r="H247" s="37"/>
    </row>
    <row r="248" spans="1:8" x14ac:dyDescent="0.25">
      <c r="A248" s="36"/>
      <c r="B248" s="36"/>
      <c r="C248" s="37"/>
      <c r="D248" s="37"/>
      <c r="E248" s="37"/>
      <c r="F248" s="37"/>
      <c r="G248" s="37"/>
      <c r="H248" s="37"/>
    </row>
    <row r="249" spans="1:8" x14ac:dyDescent="0.25">
      <c r="A249" s="36"/>
      <c r="B249" s="36"/>
      <c r="C249" s="37"/>
      <c r="D249" s="37"/>
      <c r="E249" s="37"/>
      <c r="F249" s="37"/>
      <c r="G249" s="37"/>
      <c r="H249" s="37"/>
    </row>
    <row r="250" spans="1:8" x14ac:dyDescent="0.25">
      <c r="A250" s="36"/>
      <c r="B250" s="36"/>
      <c r="C250" s="37"/>
      <c r="D250" s="37"/>
      <c r="E250" s="37"/>
      <c r="F250" s="37"/>
      <c r="G250" s="37"/>
      <c r="H250" s="37"/>
    </row>
    <row r="251" spans="1:8" x14ac:dyDescent="0.25">
      <c r="A251" s="36"/>
      <c r="B251" s="36"/>
      <c r="C251" s="37"/>
      <c r="D251" s="37"/>
      <c r="E251" s="37"/>
      <c r="F251" s="37"/>
      <c r="G251" s="37"/>
      <c r="H251" s="37"/>
    </row>
    <row r="252" spans="1:8" x14ac:dyDescent="0.25">
      <c r="A252" s="36"/>
      <c r="B252" s="36"/>
      <c r="C252" s="37"/>
      <c r="D252" s="37"/>
      <c r="E252" s="37"/>
      <c r="F252" s="37"/>
      <c r="G252" s="37"/>
      <c r="H252" s="37"/>
    </row>
    <row r="253" spans="1:8" x14ac:dyDescent="0.25">
      <c r="A253" s="36"/>
      <c r="B253" s="36"/>
      <c r="C253" s="37"/>
      <c r="D253" s="37"/>
      <c r="E253" s="37"/>
      <c r="F253" s="37"/>
      <c r="G253" s="37"/>
      <c r="H253" s="37"/>
    </row>
    <row r="254" spans="1:8" x14ac:dyDescent="0.25">
      <c r="A254" s="36"/>
      <c r="B254" s="36"/>
      <c r="C254" s="37"/>
      <c r="D254" s="37"/>
      <c r="E254" s="37"/>
      <c r="F254" s="37"/>
      <c r="G254" s="37"/>
      <c r="H254" s="37"/>
    </row>
    <row r="255" spans="1:8" x14ac:dyDescent="0.25">
      <c r="A255" s="36"/>
      <c r="B255" s="36"/>
      <c r="C255" s="37"/>
      <c r="D255" s="37"/>
      <c r="E255" s="37"/>
      <c r="F255" s="37"/>
      <c r="G255" s="37"/>
      <c r="H255" s="37"/>
    </row>
    <row r="256" spans="1:8" x14ac:dyDescent="0.25">
      <c r="A256" s="36"/>
      <c r="B256" s="36"/>
      <c r="C256" s="37"/>
      <c r="D256" s="37"/>
      <c r="E256" s="37"/>
      <c r="F256" s="37"/>
      <c r="G256" s="37"/>
      <c r="H256" s="37"/>
    </row>
    <row r="257" spans="1:8" x14ac:dyDescent="0.25">
      <c r="A257" s="36"/>
      <c r="B257" s="36"/>
      <c r="C257" s="37"/>
      <c r="D257" s="37"/>
      <c r="E257" s="37"/>
      <c r="F257" s="37"/>
      <c r="G257" s="37"/>
      <c r="H257" s="37"/>
    </row>
    <row r="258" spans="1:8" x14ac:dyDescent="0.25">
      <c r="A258" s="36"/>
      <c r="B258" s="36"/>
      <c r="C258" s="37"/>
      <c r="D258" s="37"/>
      <c r="E258" s="37"/>
      <c r="F258" s="37"/>
      <c r="G258" s="37"/>
      <c r="H258" s="37"/>
    </row>
    <row r="259" spans="1:8" x14ac:dyDescent="0.25">
      <c r="A259" s="36"/>
      <c r="B259" s="36"/>
      <c r="C259" s="37"/>
      <c r="D259" s="37"/>
      <c r="E259" s="37"/>
      <c r="F259" s="37"/>
      <c r="G259" s="37"/>
      <c r="H259" s="37"/>
    </row>
    <row r="260" spans="1:8" x14ac:dyDescent="0.25">
      <c r="A260" s="36"/>
      <c r="B260" s="36"/>
      <c r="C260" s="37"/>
      <c r="D260" s="37"/>
      <c r="E260" s="37"/>
      <c r="F260" s="37"/>
      <c r="G260" s="37"/>
      <c r="H260" s="37"/>
    </row>
    <row r="261" spans="1:8" x14ac:dyDescent="0.25">
      <c r="A261" s="36"/>
      <c r="B261" s="36"/>
      <c r="C261" s="37"/>
      <c r="D261" s="37"/>
      <c r="E261" s="37"/>
      <c r="F261" s="37"/>
      <c r="G261" s="37"/>
      <c r="H261" s="37"/>
    </row>
    <row r="262" spans="1:8" x14ac:dyDescent="0.25">
      <c r="A262" s="36"/>
      <c r="B262" s="36"/>
      <c r="C262" s="37"/>
      <c r="D262" s="37"/>
      <c r="E262" s="37"/>
      <c r="F262" s="37"/>
      <c r="G262" s="37"/>
      <c r="H262" s="37"/>
    </row>
    <row r="263" spans="1:8" x14ac:dyDescent="0.25">
      <c r="A263" s="36"/>
      <c r="B263" s="36"/>
      <c r="C263" s="37"/>
      <c r="D263" s="37"/>
      <c r="E263" s="37"/>
      <c r="F263" s="37"/>
      <c r="G263" s="37"/>
      <c r="H263" s="37"/>
    </row>
    <row r="264" spans="1:8" x14ac:dyDescent="0.25">
      <c r="A264" s="36"/>
      <c r="B264" s="36"/>
      <c r="C264" s="37"/>
      <c r="D264" s="37"/>
      <c r="E264" s="37"/>
      <c r="F264" s="37"/>
      <c r="G264" s="37"/>
      <c r="H264" s="37"/>
    </row>
    <row r="265" spans="1:8" x14ac:dyDescent="0.25">
      <c r="A265" s="36"/>
      <c r="B265" s="36"/>
      <c r="C265" s="37"/>
      <c r="D265" s="37"/>
      <c r="E265" s="37"/>
      <c r="F265" s="37"/>
      <c r="G265" s="37"/>
      <c r="H265" s="37"/>
    </row>
    <row r="266" spans="1:8" x14ac:dyDescent="0.25">
      <c r="A266" s="36"/>
      <c r="B266" s="36"/>
      <c r="C266" s="37"/>
      <c r="D266" s="37"/>
      <c r="E266" s="37"/>
      <c r="F266" s="37"/>
      <c r="G266" s="37"/>
      <c r="H266" s="37"/>
    </row>
    <row r="267" spans="1:8" x14ac:dyDescent="0.25">
      <c r="A267" s="36"/>
      <c r="B267" s="36"/>
      <c r="C267" s="37"/>
      <c r="D267" s="37"/>
      <c r="E267" s="37"/>
      <c r="F267" s="37"/>
      <c r="G267" s="37"/>
      <c r="H267" s="37"/>
    </row>
    <row r="268" spans="1:8" x14ac:dyDescent="0.25">
      <c r="A268" s="36"/>
      <c r="B268" s="36"/>
      <c r="C268" s="37"/>
      <c r="D268" s="37"/>
      <c r="E268" s="37"/>
      <c r="F268" s="37"/>
      <c r="G268" s="37"/>
      <c r="H268" s="37"/>
    </row>
    <row r="269" spans="1:8" x14ac:dyDescent="0.25">
      <c r="A269" s="36"/>
      <c r="B269" s="36"/>
      <c r="C269" s="37"/>
      <c r="D269" s="37"/>
      <c r="E269" s="37"/>
      <c r="F269" s="37"/>
      <c r="G269" s="37"/>
      <c r="H269" s="37"/>
    </row>
    <row r="270" spans="1:8" x14ac:dyDescent="0.25">
      <c r="A270" s="36"/>
      <c r="B270" s="36"/>
      <c r="C270" s="37"/>
      <c r="D270" s="37"/>
      <c r="E270" s="37"/>
      <c r="F270" s="37"/>
      <c r="G270" s="37"/>
      <c r="H270" s="37"/>
    </row>
    <row r="271" spans="1:8" x14ac:dyDescent="0.25">
      <c r="A271" s="36"/>
      <c r="B271" s="36"/>
      <c r="C271" s="37"/>
      <c r="D271" s="37"/>
      <c r="E271" s="37"/>
      <c r="F271" s="37"/>
      <c r="G271" s="37"/>
      <c r="H271" s="37"/>
    </row>
    <row r="272" spans="1:8" x14ac:dyDescent="0.25">
      <c r="A272" s="36"/>
      <c r="B272" s="36"/>
      <c r="C272" s="37"/>
      <c r="D272" s="37"/>
      <c r="E272" s="37"/>
      <c r="F272" s="37"/>
      <c r="G272" s="37"/>
      <c r="H272" s="37"/>
    </row>
    <row r="273" spans="1:8" x14ac:dyDescent="0.25">
      <c r="A273" s="36"/>
      <c r="B273" s="36"/>
      <c r="C273" s="37"/>
      <c r="D273" s="37"/>
      <c r="E273" s="37"/>
      <c r="F273" s="37"/>
      <c r="G273" s="37"/>
      <c r="H273" s="37"/>
    </row>
    <row r="274" spans="1:8" x14ac:dyDescent="0.25">
      <c r="A274" s="36"/>
      <c r="B274" s="36"/>
      <c r="C274" s="37"/>
      <c r="D274" s="37"/>
      <c r="E274" s="37"/>
      <c r="F274" s="37"/>
      <c r="G274" s="37"/>
      <c r="H274" s="37"/>
    </row>
    <row r="275" spans="1:8" x14ac:dyDescent="0.25">
      <c r="A275" s="36"/>
      <c r="B275" s="36"/>
      <c r="C275" s="37"/>
      <c r="D275" s="37"/>
      <c r="E275" s="37"/>
      <c r="F275" s="37"/>
      <c r="G275" s="37"/>
      <c r="H275" s="37"/>
    </row>
    <row r="276" spans="1:8" x14ac:dyDescent="0.25">
      <c r="A276" s="36"/>
      <c r="B276" s="36"/>
      <c r="C276" s="37"/>
      <c r="D276" s="37"/>
      <c r="E276" s="37"/>
      <c r="F276" s="37"/>
      <c r="G276" s="37"/>
      <c r="H276" s="37"/>
    </row>
    <row r="277" spans="1:8" x14ac:dyDescent="0.25">
      <c r="A277" s="36"/>
      <c r="B277" s="36"/>
      <c r="C277" s="37"/>
      <c r="D277" s="37"/>
      <c r="E277" s="37"/>
      <c r="F277" s="37"/>
      <c r="G277" s="37"/>
      <c r="H277" s="37"/>
    </row>
    <row r="278" spans="1:8" x14ac:dyDescent="0.25">
      <c r="A278" s="36"/>
      <c r="B278" s="36"/>
      <c r="C278" s="37"/>
      <c r="D278" s="37"/>
      <c r="E278" s="37"/>
      <c r="F278" s="37"/>
      <c r="G278" s="37"/>
      <c r="H278" s="37"/>
    </row>
    <row r="279" spans="1:8" x14ac:dyDescent="0.25">
      <c r="A279" s="36"/>
      <c r="B279" s="36"/>
      <c r="C279" s="37"/>
      <c r="D279" s="37"/>
      <c r="E279" s="37"/>
      <c r="F279" s="37"/>
      <c r="G279" s="37"/>
      <c r="H279" s="37"/>
    </row>
    <row r="280" spans="1:8" x14ac:dyDescent="0.25">
      <c r="A280" s="36"/>
      <c r="B280" s="36"/>
      <c r="C280" s="37"/>
      <c r="D280" s="37"/>
      <c r="E280" s="37"/>
      <c r="F280" s="37"/>
      <c r="G280" s="37"/>
      <c r="H280" s="37"/>
    </row>
    <row r="281" spans="1:8" x14ac:dyDescent="0.25">
      <c r="A281" s="36"/>
      <c r="B281" s="36"/>
      <c r="C281" s="37"/>
      <c r="D281" s="37"/>
      <c r="E281" s="37"/>
      <c r="F281" s="37"/>
      <c r="G281" s="37"/>
      <c r="H281" s="37"/>
    </row>
    <row r="282" spans="1:8" x14ac:dyDescent="0.25">
      <c r="A282" s="36"/>
      <c r="B282" s="36"/>
      <c r="C282" s="37"/>
      <c r="D282" s="37"/>
      <c r="E282" s="37"/>
      <c r="F282" s="37"/>
      <c r="G282" s="37"/>
      <c r="H282" s="37"/>
    </row>
    <row r="283" spans="1:8" x14ac:dyDescent="0.25">
      <c r="A283" s="36"/>
      <c r="B283" s="36"/>
      <c r="C283" s="37"/>
      <c r="D283" s="37"/>
      <c r="E283" s="37"/>
      <c r="F283" s="37"/>
      <c r="G283" s="37"/>
      <c r="H283" s="37"/>
    </row>
    <row r="284" spans="1:8" x14ac:dyDescent="0.25">
      <c r="A284" s="36"/>
      <c r="B284" s="36"/>
      <c r="C284" s="37"/>
      <c r="D284" s="37"/>
      <c r="E284" s="37"/>
      <c r="F284" s="37"/>
      <c r="G284" s="37"/>
      <c r="H284" s="37"/>
    </row>
    <row r="285" spans="1:8" x14ac:dyDescent="0.25">
      <c r="A285" s="36"/>
      <c r="B285" s="36"/>
      <c r="C285" s="37"/>
      <c r="D285" s="37"/>
      <c r="E285" s="37"/>
      <c r="F285" s="37"/>
      <c r="G285" s="37"/>
      <c r="H285" s="37"/>
    </row>
    <row r="286" spans="1:8" x14ac:dyDescent="0.25">
      <c r="A286" s="36"/>
      <c r="B286" s="36"/>
      <c r="C286" s="37"/>
      <c r="D286" s="37"/>
      <c r="E286" s="37"/>
      <c r="F286" s="37"/>
      <c r="G286" s="37"/>
      <c r="H286" s="37"/>
    </row>
    <row r="287" spans="1:8" x14ac:dyDescent="0.25">
      <c r="A287" s="36"/>
      <c r="B287" s="36"/>
      <c r="C287" s="37"/>
      <c r="D287" s="37"/>
      <c r="E287" s="37"/>
      <c r="F287" s="37"/>
      <c r="G287" s="37"/>
      <c r="H287" s="37"/>
    </row>
    <row r="288" spans="1:8" x14ac:dyDescent="0.25">
      <c r="A288" s="36"/>
      <c r="B288" s="36"/>
      <c r="C288" s="37"/>
      <c r="D288" s="37"/>
      <c r="E288" s="37"/>
      <c r="F288" s="37"/>
      <c r="G288" s="37"/>
      <c r="H288" s="37"/>
    </row>
    <row r="289" spans="1:8" x14ac:dyDescent="0.25">
      <c r="A289" s="36"/>
      <c r="B289" s="36"/>
      <c r="C289" s="37"/>
      <c r="D289" s="37"/>
      <c r="E289" s="37"/>
      <c r="F289" s="37"/>
      <c r="G289" s="37"/>
      <c r="H289" s="37"/>
    </row>
    <row r="290" spans="1:8" x14ac:dyDescent="0.25">
      <c r="A290" s="36"/>
      <c r="B290" s="36"/>
      <c r="C290" s="37"/>
      <c r="D290" s="37"/>
      <c r="E290" s="37"/>
      <c r="F290" s="37"/>
      <c r="G290" s="37"/>
      <c r="H290" s="37"/>
    </row>
    <row r="291" spans="1:8" x14ac:dyDescent="0.25">
      <c r="A291" s="36"/>
      <c r="B291" s="36"/>
      <c r="C291" s="37"/>
      <c r="D291" s="37"/>
      <c r="E291" s="37"/>
      <c r="F291" s="37"/>
      <c r="G291" s="37"/>
      <c r="H291" s="37"/>
    </row>
    <row r="292" spans="1:8" x14ac:dyDescent="0.25">
      <c r="A292" s="36"/>
      <c r="B292" s="36"/>
      <c r="C292" s="37"/>
      <c r="D292" s="37"/>
      <c r="E292" s="37"/>
      <c r="F292" s="37"/>
      <c r="G292" s="37"/>
      <c r="H292" s="37"/>
    </row>
    <row r="293" spans="1:8" x14ac:dyDescent="0.25">
      <c r="A293" s="36"/>
      <c r="B293" s="36"/>
      <c r="C293" s="37"/>
      <c r="D293" s="37"/>
      <c r="E293" s="37"/>
      <c r="F293" s="37"/>
      <c r="G293" s="37"/>
      <c r="H293" s="37"/>
    </row>
    <row r="294" spans="1:8" x14ac:dyDescent="0.25">
      <c r="A294" s="36"/>
      <c r="B294" s="36"/>
      <c r="C294" s="37"/>
      <c r="D294" s="37"/>
      <c r="E294" s="37"/>
      <c r="F294" s="37"/>
      <c r="G294" s="37"/>
      <c r="H294" s="37"/>
    </row>
    <row r="295" spans="1:8" x14ac:dyDescent="0.25">
      <c r="A295" s="36"/>
      <c r="B295" s="36"/>
      <c r="C295" s="37"/>
      <c r="D295" s="37"/>
      <c r="E295" s="37"/>
      <c r="F295" s="37"/>
      <c r="G295" s="37"/>
      <c r="H295" s="37"/>
    </row>
    <row r="296" spans="1:8" x14ac:dyDescent="0.25">
      <c r="A296" s="36"/>
      <c r="B296" s="36"/>
      <c r="C296" s="37"/>
      <c r="D296" s="37"/>
      <c r="E296" s="37"/>
      <c r="F296" s="37"/>
      <c r="G296" s="37"/>
      <c r="H296" s="37"/>
    </row>
    <row r="297" spans="1:8" x14ac:dyDescent="0.25">
      <c r="A297" s="36"/>
      <c r="B297" s="36"/>
      <c r="C297" s="37"/>
      <c r="D297" s="37"/>
      <c r="E297" s="37"/>
      <c r="F297" s="37"/>
      <c r="G297" s="37"/>
      <c r="H297" s="37"/>
    </row>
    <row r="298" spans="1:8" x14ac:dyDescent="0.25">
      <c r="A298" s="36"/>
      <c r="B298" s="36"/>
      <c r="C298" s="37"/>
      <c r="D298" s="37"/>
      <c r="E298" s="37"/>
      <c r="F298" s="37"/>
      <c r="G298" s="37"/>
      <c r="H298" s="37"/>
    </row>
    <row r="299" spans="1:8" x14ac:dyDescent="0.25">
      <c r="A299" s="36"/>
      <c r="B299" s="36"/>
      <c r="C299" s="37"/>
      <c r="D299" s="37"/>
      <c r="E299" s="37"/>
      <c r="F299" s="37"/>
      <c r="G299" s="37"/>
      <c r="H299" s="37"/>
    </row>
    <row r="300" spans="1:8" x14ac:dyDescent="0.25">
      <c r="A300" s="36"/>
      <c r="B300" s="36"/>
      <c r="C300" s="37"/>
      <c r="D300" s="37"/>
      <c r="E300" s="37"/>
      <c r="F300" s="37"/>
      <c r="G300" s="37"/>
      <c r="H300" s="37"/>
    </row>
    <row r="301" spans="1:8" x14ac:dyDescent="0.25">
      <c r="A301" s="36"/>
      <c r="B301" s="36"/>
      <c r="C301" s="37"/>
      <c r="D301" s="37"/>
      <c r="E301" s="37"/>
      <c r="F301" s="37"/>
      <c r="G301" s="37"/>
      <c r="H301" s="37"/>
    </row>
    <row r="302" spans="1:8" x14ac:dyDescent="0.25">
      <c r="A302" s="36"/>
      <c r="B302" s="36"/>
      <c r="C302" s="37"/>
      <c r="D302" s="37"/>
      <c r="E302" s="37"/>
      <c r="F302" s="37"/>
      <c r="G302" s="37"/>
      <c r="H302" s="37"/>
    </row>
    <row r="303" spans="1:8" x14ac:dyDescent="0.25">
      <c r="A303" s="36"/>
      <c r="B303" s="36"/>
      <c r="C303" s="37"/>
      <c r="D303" s="37"/>
      <c r="E303" s="37"/>
      <c r="F303" s="37"/>
      <c r="G303" s="37"/>
      <c r="H303" s="37"/>
    </row>
    <row r="304" spans="1:8" x14ac:dyDescent="0.25">
      <c r="A304" s="36"/>
      <c r="B304" s="36"/>
      <c r="C304" s="37"/>
      <c r="D304" s="37"/>
      <c r="E304" s="37"/>
      <c r="F304" s="37"/>
      <c r="G304" s="37"/>
      <c r="H304" s="37"/>
    </row>
    <row r="305" spans="1:8" x14ac:dyDescent="0.25">
      <c r="A305" s="36"/>
      <c r="B305" s="36"/>
      <c r="C305" s="37"/>
      <c r="D305" s="37"/>
      <c r="E305" s="37"/>
      <c r="F305" s="37"/>
      <c r="G305" s="37"/>
      <c r="H305" s="37"/>
    </row>
    <row r="306" spans="1:8" x14ac:dyDescent="0.25">
      <c r="A306" s="36"/>
      <c r="B306" s="36"/>
      <c r="C306" s="37"/>
      <c r="D306" s="37"/>
      <c r="E306" s="37"/>
      <c r="F306" s="37"/>
      <c r="G306" s="37"/>
      <c r="H306" s="37"/>
    </row>
    <row r="307" spans="1:8" x14ac:dyDescent="0.25">
      <c r="A307" s="36"/>
      <c r="B307" s="36"/>
      <c r="C307" s="37"/>
      <c r="D307" s="37"/>
      <c r="E307" s="37"/>
      <c r="F307" s="37"/>
      <c r="G307" s="37"/>
      <c r="H307" s="37"/>
    </row>
    <row r="308" spans="1:8" x14ac:dyDescent="0.25">
      <c r="A308" s="36"/>
      <c r="B308" s="36"/>
      <c r="C308" s="37"/>
      <c r="D308" s="37"/>
      <c r="E308" s="37"/>
      <c r="F308" s="37"/>
      <c r="G308" s="37"/>
      <c r="H308" s="37"/>
    </row>
    <row r="309" spans="1:8" x14ac:dyDescent="0.25">
      <c r="A309" s="36"/>
      <c r="B309" s="36"/>
      <c r="C309" s="37"/>
      <c r="D309" s="37"/>
      <c r="E309" s="37"/>
      <c r="F309" s="37"/>
      <c r="G309" s="37"/>
      <c r="H309" s="37"/>
    </row>
    <row r="310" spans="1:8" x14ac:dyDescent="0.25">
      <c r="A310" s="36"/>
      <c r="B310" s="36"/>
      <c r="C310" s="37"/>
      <c r="D310" s="37"/>
      <c r="E310" s="37"/>
      <c r="F310" s="37"/>
      <c r="G310" s="37"/>
      <c r="H310" s="37"/>
    </row>
    <row r="311" spans="1:8" x14ac:dyDescent="0.25">
      <c r="A311" s="36"/>
      <c r="B311" s="36"/>
      <c r="C311" s="37"/>
      <c r="D311" s="37"/>
      <c r="E311" s="37"/>
      <c r="F311" s="37"/>
      <c r="G311" s="37"/>
      <c r="H311" s="37"/>
    </row>
    <row r="312" spans="1:8" x14ac:dyDescent="0.25">
      <c r="A312" s="36"/>
      <c r="B312" s="36"/>
      <c r="C312" s="37"/>
      <c r="D312" s="37"/>
      <c r="E312" s="37"/>
      <c r="F312" s="37"/>
      <c r="G312" s="37"/>
      <c r="H312" s="37"/>
    </row>
    <row r="313" spans="1:8" x14ac:dyDescent="0.25">
      <c r="A313" s="36"/>
      <c r="B313" s="36"/>
      <c r="C313" s="37"/>
      <c r="D313" s="37"/>
      <c r="E313" s="37"/>
      <c r="F313" s="37"/>
      <c r="G313" s="37"/>
      <c r="H313" s="37"/>
    </row>
    <row r="314" spans="1:8" x14ac:dyDescent="0.25">
      <c r="A314" s="36"/>
      <c r="B314" s="36"/>
      <c r="C314" s="37"/>
      <c r="D314" s="37"/>
      <c r="E314" s="37"/>
      <c r="F314" s="37"/>
      <c r="G314" s="37"/>
      <c r="H314" s="37"/>
    </row>
    <row r="315" spans="1:8" x14ac:dyDescent="0.25">
      <c r="A315" s="36"/>
      <c r="B315" s="36"/>
      <c r="C315" s="37"/>
      <c r="D315" s="37"/>
      <c r="E315" s="37"/>
      <c r="F315" s="37"/>
      <c r="G315" s="37"/>
      <c r="H315" s="37"/>
    </row>
    <row r="316" spans="1:8" x14ac:dyDescent="0.25">
      <c r="A316" s="36"/>
      <c r="B316" s="36"/>
      <c r="C316" s="37"/>
      <c r="D316" s="37"/>
      <c r="E316" s="37"/>
      <c r="F316" s="37"/>
      <c r="G316" s="37"/>
      <c r="H316" s="37"/>
    </row>
    <row r="317" spans="1:8" x14ac:dyDescent="0.25">
      <c r="A317" s="36"/>
      <c r="B317" s="36"/>
      <c r="C317" s="37"/>
      <c r="D317" s="37"/>
      <c r="E317" s="37"/>
      <c r="F317" s="37"/>
      <c r="G317" s="37"/>
      <c r="H317" s="37"/>
    </row>
    <row r="318" spans="1:8" x14ac:dyDescent="0.25">
      <c r="A318" s="36"/>
      <c r="B318" s="36"/>
      <c r="C318" s="37"/>
      <c r="D318" s="37"/>
      <c r="E318" s="37"/>
      <c r="F318" s="37"/>
      <c r="G318" s="37"/>
      <c r="H318" s="37"/>
    </row>
    <row r="319" spans="1:8" x14ac:dyDescent="0.25">
      <c r="A319" s="36"/>
      <c r="B319" s="36"/>
      <c r="C319" s="37"/>
      <c r="D319" s="37"/>
      <c r="E319" s="37"/>
      <c r="F319" s="37"/>
      <c r="G319" s="37"/>
      <c r="H319" s="37"/>
    </row>
    <row r="320" spans="1:8" x14ac:dyDescent="0.25">
      <c r="A320" s="36"/>
      <c r="B320" s="36"/>
      <c r="C320" s="37"/>
      <c r="D320" s="37"/>
      <c r="E320" s="37"/>
      <c r="F320" s="37"/>
      <c r="G320" s="37"/>
      <c r="H320" s="37"/>
    </row>
    <row r="321" spans="1:8" x14ac:dyDescent="0.25">
      <c r="A321" s="36"/>
      <c r="B321" s="36"/>
      <c r="C321" s="37"/>
      <c r="D321" s="37"/>
      <c r="E321" s="37"/>
      <c r="F321" s="37"/>
      <c r="G321" s="37"/>
      <c r="H321" s="37"/>
    </row>
    <row r="322" spans="1:8" x14ac:dyDescent="0.25">
      <c r="A322" s="36"/>
      <c r="B322" s="36"/>
      <c r="C322" s="37"/>
      <c r="D322" s="37"/>
      <c r="E322" s="37"/>
      <c r="F322" s="37"/>
      <c r="G322" s="37"/>
      <c r="H322" s="37"/>
    </row>
    <row r="323" spans="1:8" x14ac:dyDescent="0.25">
      <c r="A323" s="36"/>
      <c r="B323" s="36"/>
      <c r="C323" s="37"/>
      <c r="D323" s="37"/>
      <c r="E323" s="37"/>
      <c r="F323" s="37"/>
      <c r="G323" s="37"/>
      <c r="H323" s="37"/>
    </row>
    <row r="324" spans="1:8" x14ac:dyDescent="0.25">
      <c r="A324" s="36"/>
      <c r="B324" s="36"/>
      <c r="C324" s="37"/>
      <c r="D324" s="37"/>
      <c r="E324" s="37"/>
      <c r="F324" s="37"/>
      <c r="G324" s="37"/>
      <c r="H324" s="37"/>
    </row>
    <row r="325" spans="1:8" x14ac:dyDescent="0.25">
      <c r="A325" s="36"/>
      <c r="B325" s="36"/>
      <c r="C325" s="37"/>
      <c r="D325" s="37"/>
      <c r="E325" s="37"/>
      <c r="F325" s="37"/>
      <c r="G325" s="37"/>
      <c r="H325" s="37"/>
    </row>
    <row r="326" spans="1:8" x14ac:dyDescent="0.25">
      <c r="A326" s="36"/>
      <c r="B326" s="36"/>
      <c r="C326" s="37"/>
      <c r="D326" s="37"/>
      <c r="E326" s="37"/>
      <c r="F326" s="37"/>
      <c r="G326" s="37"/>
      <c r="H326" s="37"/>
    </row>
    <row r="327" spans="1:8" x14ac:dyDescent="0.25">
      <c r="A327" s="36"/>
      <c r="B327" s="36"/>
      <c r="C327" s="37"/>
      <c r="D327" s="37"/>
      <c r="E327" s="37"/>
      <c r="F327" s="37"/>
      <c r="G327" s="37"/>
      <c r="H327" s="37"/>
    </row>
    <row r="328" spans="1:8" x14ac:dyDescent="0.25">
      <c r="A328" s="36"/>
      <c r="B328" s="36"/>
      <c r="C328" s="37"/>
      <c r="D328" s="37"/>
      <c r="E328" s="37"/>
      <c r="F328" s="37"/>
      <c r="G328" s="37"/>
      <c r="H328" s="37"/>
    </row>
    <row r="329" spans="1:8" x14ac:dyDescent="0.25">
      <c r="A329" s="36"/>
      <c r="B329" s="36"/>
      <c r="C329" s="37"/>
      <c r="D329" s="37"/>
      <c r="E329" s="37"/>
      <c r="F329" s="37"/>
      <c r="G329" s="37"/>
      <c r="H329" s="37"/>
    </row>
    <row r="330" spans="1:8" x14ac:dyDescent="0.25">
      <c r="A330" s="36"/>
      <c r="B330" s="36"/>
      <c r="C330" s="37"/>
      <c r="D330" s="37"/>
      <c r="E330" s="37"/>
      <c r="F330" s="37"/>
      <c r="G330" s="37"/>
      <c r="H330" s="37"/>
    </row>
    <row r="331" spans="1:8" x14ac:dyDescent="0.25">
      <c r="A331" s="36"/>
      <c r="B331" s="36"/>
      <c r="C331" s="37"/>
      <c r="D331" s="37"/>
      <c r="E331" s="37"/>
      <c r="F331" s="37"/>
      <c r="G331" s="37"/>
      <c r="H331" s="37"/>
    </row>
    <row r="332" spans="1:8" x14ac:dyDescent="0.25">
      <c r="A332" s="36"/>
      <c r="B332" s="36"/>
      <c r="C332" s="37"/>
      <c r="D332" s="37"/>
      <c r="E332" s="37"/>
      <c r="F332" s="37"/>
      <c r="G332" s="37"/>
      <c r="H332" s="37"/>
    </row>
    <row r="333" spans="1:8" x14ac:dyDescent="0.25">
      <c r="A333" s="36"/>
      <c r="B333" s="36"/>
      <c r="C333" s="37"/>
      <c r="D333" s="37"/>
      <c r="E333" s="37"/>
      <c r="F333" s="37"/>
      <c r="G333" s="37"/>
      <c r="H333" s="37"/>
    </row>
    <row r="334" spans="1:8" x14ac:dyDescent="0.25">
      <c r="A334" s="36"/>
      <c r="B334" s="36"/>
      <c r="C334" s="37"/>
      <c r="D334" s="37"/>
      <c r="E334" s="37"/>
      <c r="F334" s="37"/>
      <c r="G334" s="37"/>
      <c r="H334" s="37"/>
    </row>
    <row r="335" spans="1:8" x14ac:dyDescent="0.25">
      <c r="A335" s="36"/>
      <c r="B335" s="36"/>
      <c r="C335" s="37"/>
      <c r="D335" s="37"/>
      <c r="E335" s="37"/>
      <c r="F335" s="37"/>
      <c r="G335" s="37"/>
      <c r="H335" s="37"/>
    </row>
    <row r="336" spans="1:8" x14ac:dyDescent="0.25">
      <c r="A336" s="36"/>
      <c r="B336" s="36"/>
      <c r="C336" s="37"/>
      <c r="D336" s="37"/>
      <c r="E336" s="37"/>
      <c r="F336" s="37"/>
      <c r="G336" s="37"/>
      <c r="H336" s="37"/>
    </row>
    <row r="337" spans="1:8" x14ac:dyDescent="0.25">
      <c r="A337" s="36"/>
      <c r="B337" s="36"/>
      <c r="C337" s="37"/>
      <c r="D337" s="37"/>
      <c r="E337" s="37"/>
      <c r="F337" s="37"/>
      <c r="G337" s="37"/>
      <c r="H337" s="37"/>
    </row>
    <row r="338" spans="1:8" x14ac:dyDescent="0.25">
      <c r="A338" s="36"/>
      <c r="B338" s="36"/>
      <c r="C338" s="37"/>
      <c r="D338" s="37"/>
      <c r="E338" s="37"/>
      <c r="F338" s="37"/>
      <c r="G338" s="37"/>
      <c r="H338" s="37"/>
    </row>
    <row r="339" spans="1:8" x14ac:dyDescent="0.25">
      <c r="A339" s="36"/>
      <c r="B339" s="36"/>
      <c r="C339" s="37"/>
      <c r="D339" s="37"/>
      <c r="E339" s="37"/>
      <c r="F339" s="37"/>
      <c r="G339" s="37"/>
      <c r="H339" s="37"/>
    </row>
    <row r="340" spans="1:8" x14ac:dyDescent="0.25">
      <c r="A340" s="36"/>
      <c r="B340" s="36"/>
      <c r="C340" s="37"/>
      <c r="D340" s="37"/>
      <c r="E340" s="37"/>
      <c r="F340" s="37"/>
      <c r="G340" s="37"/>
      <c r="H340" s="37"/>
    </row>
    <row r="341" spans="1:8" x14ac:dyDescent="0.25">
      <c r="A341" s="36"/>
      <c r="B341" s="36"/>
      <c r="C341" s="37"/>
      <c r="D341" s="37"/>
      <c r="E341" s="37"/>
      <c r="F341" s="37"/>
      <c r="G341" s="37"/>
      <c r="H341" s="37"/>
    </row>
    <row r="342" spans="1:8" x14ac:dyDescent="0.25">
      <c r="A342" s="36"/>
      <c r="B342" s="36"/>
      <c r="C342" s="37"/>
      <c r="D342" s="37"/>
      <c r="E342" s="37"/>
      <c r="F342" s="37"/>
      <c r="G342" s="37"/>
      <c r="H342" s="37"/>
    </row>
    <row r="343" spans="1:8" x14ac:dyDescent="0.25">
      <c r="A343" s="36"/>
      <c r="B343" s="36"/>
      <c r="C343" s="37"/>
      <c r="D343" s="37"/>
      <c r="E343" s="37"/>
      <c r="F343" s="37"/>
      <c r="G343" s="37"/>
      <c r="H343" s="37"/>
    </row>
    <row r="344" spans="1:8" x14ac:dyDescent="0.25">
      <c r="A344" s="36"/>
      <c r="B344" s="36"/>
      <c r="C344" s="37"/>
      <c r="D344" s="37"/>
      <c r="E344" s="37"/>
      <c r="F344" s="37"/>
      <c r="G344" s="37"/>
      <c r="H344" s="37"/>
    </row>
    <row r="345" spans="1:8" x14ac:dyDescent="0.25">
      <c r="A345" s="36"/>
      <c r="B345" s="36"/>
      <c r="C345" s="37"/>
      <c r="D345" s="37"/>
      <c r="E345" s="37"/>
      <c r="F345" s="37"/>
      <c r="G345" s="37"/>
      <c r="H345" s="37"/>
    </row>
    <row r="346" spans="1:8" x14ac:dyDescent="0.25">
      <c r="A346" s="36"/>
      <c r="B346" s="36"/>
      <c r="C346" s="37"/>
      <c r="D346" s="37"/>
      <c r="E346" s="37"/>
      <c r="F346" s="37"/>
      <c r="G346" s="37"/>
      <c r="H346" s="37"/>
    </row>
    <row r="347" spans="1:8" x14ac:dyDescent="0.25">
      <c r="A347" s="36"/>
      <c r="B347" s="36"/>
      <c r="C347" s="37"/>
      <c r="D347" s="37"/>
      <c r="E347" s="37"/>
      <c r="F347" s="37"/>
      <c r="G347" s="37"/>
      <c r="H347" s="37"/>
    </row>
    <row r="348" spans="1:8" x14ac:dyDescent="0.25">
      <c r="A348" s="36"/>
      <c r="B348" s="36"/>
      <c r="C348" s="37"/>
      <c r="D348" s="37"/>
      <c r="E348" s="37"/>
      <c r="F348" s="37"/>
      <c r="G348" s="37"/>
      <c r="H348" s="37"/>
    </row>
    <row r="349" spans="1:8" x14ac:dyDescent="0.25">
      <c r="A349" s="36"/>
      <c r="B349" s="36"/>
      <c r="C349" s="37"/>
      <c r="D349" s="37"/>
      <c r="E349" s="37"/>
      <c r="F349" s="37"/>
      <c r="G349" s="37"/>
      <c r="H349" s="37"/>
    </row>
    <row r="350" spans="1:8" x14ac:dyDescent="0.25">
      <c r="A350" s="36"/>
      <c r="B350" s="36"/>
      <c r="C350" s="37"/>
      <c r="D350" s="37"/>
      <c r="E350" s="37"/>
      <c r="F350" s="37"/>
      <c r="G350" s="37"/>
      <c r="H350" s="37"/>
    </row>
    <row r="351" spans="1:8" x14ac:dyDescent="0.25">
      <c r="A351" s="36"/>
      <c r="B351" s="36"/>
      <c r="C351" s="37"/>
      <c r="D351" s="37"/>
      <c r="E351" s="37"/>
      <c r="F351" s="37"/>
      <c r="G351" s="37"/>
      <c r="H351" s="37"/>
    </row>
    <row r="352" spans="1:8" x14ac:dyDescent="0.25">
      <c r="A352" s="36"/>
      <c r="B352" s="36"/>
      <c r="C352" s="37"/>
      <c r="D352" s="37"/>
      <c r="E352" s="37"/>
      <c r="F352" s="37"/>
      <c r="G352" s="37"/>
      <c r="H352" s="37"/>
    </row>
    <row r="353" spans="1:8" x14ac:dyDescent="0.25">
      <c r="A353" s="36"/>
      <c r="B353" s="36"/>
      <c r="C353" s="37"/>
      <c r="D353" s="37"/>
      <c r="E353" s="37"/>
      <c r="F353" s="37"/>
      <c r="G353" s="37"/>
      <c r="H353" s="37"/>
    </row>
    <row r="354" spans="1:8" x14ac:dyDescent="0.25">
      <c r="A354" s="36"/>
      <c r="B354" s="36"/>
      <c r="C354" s="37"/>
      <c r="D354" s="37"/>
      <c r="E354" s="37"/>
      <c r="F354" s="37"/>
      <c r="G354" s="37"/>
      <c r="H354" s="37"/>
    </row>
    <row r="355" spans="1:8" x14ac:dyDescent="0.25">
      <c r="A355" s="36"/>
      <c r="B355" s="36"/>
      <c r="C355" s="37"/>
      <c r="D355" s="37"/>
      <c r="E355" s="37"/>
      <c r="F355" s="37"/>
      <c r="G355" s="37"/>
      <c r="H355" s="37"/>
    </row>
    <row r="356" spans="1:8" x14ac:dyDescent="0.25">
      <c r="A356" s="36"/>
      <c r="B356" s="36"/>
      <c r="C356" s="37"/>
      <c r="D356" s="37"/>
      <c r="E356" s="37"/>
      <c r="F356" s="37"/>
      <c r="G356" s="37"/>
      <c r="H356" s="37"/>
    </row>
    <row r="357" spans="1:8" x14ac:dyDescent="0.25">
      <c r="A357" s="36"/>
      <c r="B357" s="36"/>
      <c r="C357" s="37"/>
      <c r="D357" s="37"/>
      <c r="E357" s="37"/>
      <c r="F357" s="37"/>
      <c r="G357" s="37"/>
      <c r="H357" s="37"/>
    </row>
    <row r="358" spans="1:8" x14ac:dyDescent="0.25">
      <c r="A358" s="36"/>
      <c r="B358" s="36"/>
      <c r="C358" s="37"/>
      <c r="D358" s="37"/>
      <c r="E358" s="37"/>
      <c r="F358" s="37"/>
      <c r="G358" s="37"/>
      <c r="H358" s="37"/>
    </row>
    <row r="359" spans="1:8" x14ac:dyDescent="0.25">
      <c r="A359" s="36"/>
      <c r="B359" s="36"/>
      <c r="C359" s="37"/>
      <c r="D359" s="37"/>
      <c r="E359" s="37"/>
      <c r="F359" s="37"/>
      <c r="G359" s="37"/>
      <c r="H359" s="37"/>
    </row>
    <row r="360" spans="1:8" x14ac:dyDescent="0.25">
      <c r="A360" s="36"/>
      <c r="B360" s="36"/>
      <c r="C360" s="37"/>
      <c r="D360" s="37"/>
      <c r="E360" s="37"/>
      <c r="F360" s="37"/>
      <c r="G360" s="37"/>
      <c r="H360" s="37"/>
    </row>
    <row r="361" spans="1:8" x14ac:dyDescent="0.25">
      <c r="A361" s="36"/>
      <c r="B361" s="36"/>
      <c r="C361" s="37"/>
      <c r="D361" s="37"/>
      <c r="E361" s="37"/>
      <c r="F361" s="37"/>
      <c r="G361" s="37"/>
      <c r="H361" s="37"/>
    </row>
    <row r="362" spans="1:8" x14ac:dyDescent="0.25">
      <c r="A362" s="36"/>
      <c r="B362" s="36"/>
      <c r="C362" s="37"/>
      <c r="D362" s="37"/>
      <c r="E362" s="37"/>
      <c r="F362" s="37"/>
      <c r="G362" s="37"/>
      <c r="H362" s="37"/>
    </row>
    <row r="363" spans="1:8" x14ac:dyDescent="0.25">
      <c r="A363" s="36"/>
      <c r="B363" s="36"/>
      <c r="C363" s="37"/>
      <c r="D363" s="37"/>
      <c r="E363" s="37"/>
      <c r="F363" s="37"/>
      <c r="G363" s="37"/>
      <c r="H363" s="37"/>
    </row>
    <row r="364" spans="1:8" x14ac:dyDescent="0.25">
      <c r="A364" s="36"/>
      <c r="B364" s="36"/>
      <c r="C364" s="37"/>
      <c r="D364" s="37"/>
      <c r="E364" s="37"/>
      <c r="F364" s="37"/>
      <c r="G364" s="37"/>
      <c r="H364" s="37"/>
    </row>
    <row r="365" spans="1:8" x14ac:dyDescent="0.25">
      <c r="A365" s="36"/>
      <c r="B365" s="36"/>
      <c r="C365" s="37"/>
      <c r="D365" s="37"/>
      <c r="E365" s="37"/>
      <c r="F365" s="37"/>
      <c r="G365" s="37"/>
      <c r="H365" s="37"/>
    </row>
    <row r="366" spans="1:8" x14ac:dyDescent="0.25">
      <c r="A366" s="36"/>
      <c r="B366" s="36"/>
      <c r="C366" s="37"/>
      <c r="D366" s="37"/>
      <c r="E366" s="37"/>
      <c r="F366" s="37"/>
      <c r="G366" s="37"/>
      <c r="H366" s="37"/>
    </row>
    <row r="367" spans="1:8" x14ac:dyDescent="0.25">
      <c r="A367" s="36"/>
      <c r="B367" s="36"/>
      <c r="C367" s="37"/>
      <c r="D367" s="37"/>
      <c r="E367" s="37"/>
      <c r="F367" s="37"/>
      <c r="G367" s="37"/>
      <c r="H367" s="37"/>
    </row>
    <row r="368" spans="1:8" x14ac:dyDescent="0.25">
      <c r="A368" s="36"/>
      <c r="B368" s="36"/>
      <c r="C368" s="37"/>
      <c r="D368" s="37"/>
      <c r="E368" s="37"/>
      <c r="F368" s="37"/>
      <c r="G368" s="37"/>
      <c r="H368" s="37"/>
    </row>
    <row r="369" spans="1:8" x14ac:dyDescent="0.25">
      <c r="A369" s="36"/>
      <c r="B369" s="36"/>
      <c r="C369" s="37"/>
      <c r="D369" s="37"/>
      <c r="E369" s="37"/>
      <c r="F369" s="37"/>
      <c r="G369" s="37"/>
      <c r="H369" s="37"/>
    </row>
    <row r="370" spans="1:8" x14ac:dyDescent="0.25">
      <c r="A370" s="36"/>
      <c r="B370" s="36"/>
      <c r="C370" s="37"/>
      <c r="D370" s="37"/>
      <c r="E370" s="37"/>
      <c r="F370" s="37"/>
      <c r="G370" s="37"/>
      <c r="H370" s="37"/>
    </row>
    <row r="371" spans="1:8" x14ac:dyDescent="0.25">
      <c r="A371" s="36"/>
      <c r="B371" s="36"/>
      <c r="C371" s="37"/>
      <c r="D371" s="37"/>
      <c r="E371" s="37"/>
      <c r="F371" s="37"/>
      <c r="G371" s="37"/>
      <c r="H371" s="37"/>
    </row>
    <row r="372" spans="1:8" x14ac:dyDescent="0.25">
      <c r="A372" s="36"/>
      <c r="B372" s="36"/>
      <c r="C372" s="37"/>
      <c r="D372" s="37"/>
      <c r="E372" s="37"/>
      <c r="F372" s="37"/>
      <c r="G372" s="37"/>
      <c r="H372" s="37"/>
    </row>
    <row r="373" spans="1:8" x14ac:dyDescent="0.25">
      <c r="A373" s="36"/>
      <c r="B373" s="36"/>
      <c r="C373" s="37"/>
      <c r="D373" s="37"/>
      <c r="E373" s="37"/>
      <c r="F373" s="37"/>
      <c r="G373" s="37"/>
      <c r="H373" s="37"/>
    </row>
    <row r="374" spans="1:8" x14ac:dyDescent="0.25">
      <c r="A374" s="36"/>
      <c r="B374" s="36"/>
      <c r="C374" s="37"/>
      <c r="D374" s="37"/>
      <c r="E374" s="37"/>
      <c r="F374" s="37"/>
      <c r="G374" s="37"/>
      <c r="H374" s="37"/>
    </row>
    <row r="375" spans="1:8" x14ac:dyDescent="0.25">
      <c r="A375" s="36"/>
      <c r="B375" s="36"/>
      <c r="C375" s="37"/>
      <c r="D375" s="37"/>
      <c r="E375" s="37"/>
      <c r="F375" s="37"/>
      <c r="G375" s="37"/>
      <c r="H375" s="37"/>
    </row>
    <row r="376" spans="1:8" x14ac:dyDescent="0.25">
      <c r="A376" s="36"/>
      <c r="B376" s="36"/>
      <c r="C376" s="37"/>
      <c r="D376" s="37"/>
      <c r="E376" s="37"/>
      <c r="F376" s="37"/>
      <c r="G376" s="37"/>
      <c r="H376" s="37"/>
    </row>
    <row r="377" spans="1:8" x14ac:dyDescent="0.25">
      <c r="A377" s="36"/>
      <c r="B377" s="36"/>
      <c r="C377" s="37"/>
      <c r="D377" s="37"/>
      <c r="E377" s="37"/>
      <c r="F377" s="37"/>
      <c r="G377" s="37"/>
      <c r="H377" s="37"/>
    </row>
    <row r="378" spans="1:8" x14ac:dyDescent="0.25">
      <c r="A378" s="36"/>
      <c r="B378" s="36"/>
      <c r="C378" s="37"/>
      <c r="D378" s="37"/>
      <c r="E378" s="37"/>
      <c r="F378" s="37"/>
      <c r="G378" s="37"/>
      <c r="H378" s="37"/>
    </row>
    <row r="379" spans="1:8" x14ac:dyDescent="0.25">
      <c r="A379" s="36"/>
      <c r="B379" s="36"/>
      <c r="C379" s="37"/>
      <c r="D379" s="37"/>
      <c r="E379" s="37"/>
      <c r="F379" s="37"/>
      <c r="G379" s="37"/>
      <c r="H379" s="37"/>
    </row>
    <row r="380" spans="1:8" x14ac:dyDescent="0.25">
      <c r="A380" s="36"/>
      <c r="B380" s="36"/>
      <c r="C380" s="37"/>
      <c r="D380" s="37"/>
      <c r="E380" s="37"/>
      <c r="F380" s="37"/>
      <c r="G380" s="37"/>
      <c r="H380" s="37"/>
    </row>
    <row r="381" spans="1:8" x14ac:dyDescent="0.25">
      <c r="A381" s="36"/>
      <c r="B381" s="36"/>
      <c r="C381" s="37"/>
      <c r="D381" s="37"/>
      <c r="E381" s="37"/>
      <c r="F381" s="37"/>
      <c r="G381" s="37"/>
      <c r="H381" s="37"/>
    </row>
    <row r="382" spans="1:8" x14ac:dyDescent="0.25">
      <c r="A382" s="36"/>
      <c r="B382" s="36"/>
      <c r="C382" s="37"/>
      <c r="D382" s="37"/>
      <c r="E382" s="37"/>
      <c r="F382" s="37"/>
      <c r="G382" s="37"/>
      <c r="H382" s="37"/>
    </row>
    <row r="383" spans="1:8" x14ac:dyDescent="0.25">
      <c r="A383" s="36"/>
      <c r="B383" s="36"/>
      <c r="C383" s="37"/>
      <c r="D383" s="37"/>
      <c r="E383" s="37"/>
      <c r="F383" s="37"/>
      <c r="G383" s="37"/>
      <c r="H383" s="37"/>
    </row>
    <row r="384" spans="1:8" x14ac:dyDescent="0.25">
      <c r="A384" s="36"/>
      <c r="B384" s="36"/>
      <c r="C384" s="37"/>
      <c r="D384" s="37"/>
      <c r="E384" s="37"/>
      <c r="F384" s="37"/>
      <c r="G384" s="37"/>
      <c r="H384" s="37"/>
    </row>
    <row r="385" spans="1:8" x14ac:dyDescent="0.25">
      <c r="A385" s="36"/>
      <c r="B385" s="36"/>
      <c r="C385" s="37"/>
      <c r="D385" s="37"/>
      <c r="E385" s="37"/>
      <c r="F385" s="37"/>
      <c r="G385" s="37"/>
      <c r="H385" s="37"/>
    </row>
    <row r="386" spans="1:8" x14ac:dyDescent="0.25">
      <c r="A386" s="36"/>
      <c r="B386" s="36"/>
      <c r="C386" s="37"/>
      <c r="D386" s="37"/>
      <c r="E386" s="37"/>
      <c r="F386" s="37"/>
      <c r="G386" s="37"/>
      <c r="H386" s="37"/>
    </row>
    <row r="387" spans="1:8" x14ac:dyDescent="0.25">
      <c r="A387" s="36"/>
      <c r="B387" s="36"/>
      <c r="C387" s="37"/>
      <c r="D387" s="37"/>
      <c r="E387" s="37"/>
      <c r="F387" s="37"/>
      <c r="G387" s="37"/>
      <c r="H387" s="37"/>
    </row>
    <row r="388" spans="1:8" x14ac:dyDescent="0.25">
      <c r="A388" s="36"/>
      <c r="B388" s="36"/>
      <c r="C388" s="37"/>
      <c r="D388" s="37"/>
      <c r="E388" s="37"/>
      <c r="F388" s="37"/>
      <c r="G388" s="37"/>
      <c r="H388" s="37"/>
    </row>
    <row r="389" spans="1:8" x14ac:dyDescent="0.25">
      <c r="A389" s="36"/>
      <c r="B389" s="36"/>
      <c r="C389" s="37"/>
      <c r="D389" s="37"/>
      <c r="E389" s="37"/>
      <c r="F389" s="37"/>
      <c r="G389" s="37"/>
      <c r="H389" s="37"/>
    </row>
    <row r="390" spans="1:8" x14ac:dyDescent="0.25">
      <c r="A390" s="36"/>
      <c r="B390" s="36"/>
      <c r="C390" s="37"/>
      <c r="D390" s="37"/>
      <c r="E390" s="37"/>
      <c r="F390" s="37"/>
      <c r="G390" s="37"/>
      <c r="H390" s="37"/>
    </row>
    <row r="391" spans="1:8" x14ac:dyDescent="0.25">
      <c r="A391" s="36"/>
      <c r="B391" s="36"/>
      <c r="C391" s="37"/>
      <c r="D391" s="37"/>
      <c r="E391" s="37"/>
      <c r="F391" s="37"/>
      <c r="G391" s="37"/>
      <c r="H391" s="37"/>
    </row>
    <row r="392" spans="1:8" x14ac:dyDescent="0.25">
      <c r="A392" s="36"/>
      <c r="B392" s="36"/>
      <c r="C392" s="37"/>
      <c r="D392" s="37"/>
      <c r="E392" s="37"/>
      <c r="F392" s="37"/>
      <c r="G392" s="37"/>
      <c r="H392" s="37"/>
    </row>
    <row r="393" spans="1:8" x14ac:dyDescent="0.25">
      <c r="A393" s="36"/>
      <c r="B393" s="36"/>
      <c r="C393" s="37"/>
      <c r="D393" s="37"/>
      <c r="E393" s="37"/>
      <c r="F393" s="37"/>
      <c r="G393" s="37"/>
      <c r="H393" s="37"/>
    </row>
    <row r="394" spans="1:8" x14ac:dyDescent="0.25">
      <c r="A394" s="36"/>
      <c r="B394" s="36"/>
      <c r="C394" s="37"/>
      <c r="D394" s="37"/>
      <c r="E394" s="37"/>
      <c r="F394" s="37"/>
      <c r="G394" s="37"/>
      <c r="H394" s="37"/>
    </row>
    <row r="395" spans="1:8" x14ac:dyDescent="0.25">
      <c r="A395" s="36"/>
      <c r="B395" s="36"/>
      <c r="C395" s="37"/>
      <c r="D395" s="37"/>
      <c r="E395" s="37"/>
      <c r="F395" s="37"/>
      <c r="G395" s="37"/>
      <c r="H395" s="37"/>
    </row>
    <row r="396" spans="1:8" x14ac:dyDescent="0.25">
      <c r="A396" s="36"/>
      <c r="B396" s="36"/>
      <c r="C396" s="37"/>
      <c r="D396" s="37"/>
      <c r="E396" s="37"/>
      <c r="F396" s="37"/>
      <c r="G396" s="37"/>
      <c r="H396" s="37"/>
    </row>
    <row r="397" spans="1:8" x14ac:dyDescent="0.25">
      <c r="A397" s="36"/>
      <c r="B397" s="36"/>
      <c r="C397" s="37"/>
      <c r="D397" s="37"/>
      <c r="E397" s="37"/>
      <c r="F397" s="37"/>
      <c r="G397" s="37"/>
      <c r="H397" s="37"/>
    </row>
    <row r="398" spans="1:8" x14ac:dyDescent="0.25">
      <c r="A398" s="36"/>
      <c r="B398" s="36"/>
      <c r="C398" s="37"/>
      <c r="D398" s="37"/>
      <c r="E398" s="37"/>
      <c r="F398" s="37"/>
      <c r="G398" s="37"/>
      <c r="H398" s="37"/>
    </row>
    <row r="399" spans="1:8" x14ac:dyDescent="0.25">
      <c r="A399" s="36"/>
      <c r="B399" s="36"/>
      <c r="C399" s="37"/>
      <c r="D399" s="37"/>
      <c r="E399" s="37"/>
      <c r="F399" s="37"/>
      <c r="G399" s="37"/>
      <c r="H399" s="37"/>
    </row>
    <row r="400" spans="1:8" x14ac:dyDescent="0.25">
      <c r="A400" s="36"/>
      <c r="B400" s="36"/>
      <c r="C400" s="37"/>
      <c r="D400" s="37"/>
      <c r="E400" s="37"/>
      <c r="F400" s="37"/>
      <c r="G400" s="37"/>
      <c r="H400" s="37"/>
    </row>
    <row r="401" spans="1:8" x14ac:dyDescent="0.25">
      <c r="A401" s="36"/>
      <c r="B401" s="36"/>
      <c r="C401" s="37"/>
      <c r="D401" s="37"/>
      <c r="E401" s="37"/>
      <c r="F401" s="37"/>
      <c r="G401" s="37"/>
      <c r="H401" s="37"/>
    </row>
    <row r="402" spans="1:8" x14ac:dyDescent="0.25">
      <c r="A402" s="36"/>
      <c r="B402" s="36"/>
      <c r="C402" s="37"/>
      <c r="D402" s="37"/>
      <c r="E402" s="37"/>
      <c r="F402" s="37"/>
      <c r="G402" s="37"/>
      <c r="H402" s="37"/>
    </row>
    <row r="403" spans="1:8" x14ac:dyDescent="0.25">
      <c r="A403" s="36"/>
      <c r="B403" s="36"/>
      <c r="C403" s="37"/>
      <c r="D403" s="37"/>
      <c r="E403" s="37"/>
      <c r="F403" s="37"/>
      <c r="G403" s="37"/>
      <c r="H403" s="37"/>
    </row>
    <row r="404" spans="1:8" x14ac:dyDescent="0.25">
      <c r="A404" s="36"/>
      <c r="B404" s="36"/>
      <c r="C404" s="37"/>
      <c r="D404" s="37"/>
      <c r="E404" s="37"/>
      <c r="F404" s="37"/>
      <c r="G404" s="37"/>
      <c r="H404" s="37"/>
    </row>
    <row r="405" spans="1:8" x14ac:dyDescent="0.25">
      <c r="A405" s="36"/>
      <c r="B405" s="36"/>
      <c r="C405" s="37"/>
      <c r="D405" s="37"/>
      <c r="E405" s="37"/>
      <c r="F405" s="37"/>
      <c r="G405" s="37"/>
      <c r="H405" s="37"/>
    </row>
    <row r="406" spans="1:8" x14ac:dyDescent="0.25">
      <c r="A406" s="36"/>
      <c r="B406" s="36"/>
      <c r="C406" s="37"/>
      <c r="D406" s="37"/>
      <c r="E406" s="37"/>
      <c r="F406" s="37"/>
      <c r="G406" s="37"/>
      <c r="H406" s="37"/>
    </row>
    <row r="407" spans="1:8" x14ac:dyDescent="0.25">
      <c r="A407" s="36"/>
      <c r="B407" s="36"/>
      <c r="C407" s="37"/>
      <c r="D407" s="37"/>
      <c r="E407" s="37"/>
      <c r="F407" s="37"/>
      <c r="G407" s="37"/>
      <c r="H407" s="37"/>
    </row>
    <row r="408" spans="1:8" x14ac:dyDescent="0.25">
      <c r="A408" s="36"/>
      <c r="B408" s="36"/>
      <c r="C408" s="37"/>
      <c r="D408" s="37"/>
      <c r="E408" s="37"/>
      <c r="F408" s="37"/>
      <c r="G408" s="37"/>
      <c r="H408" s="37"/>
    </row>
    <row r="409" spans="1:8" x14ac:dyDescent="0.25">
      <c r="A409" s="36"/>
      <c r="B409" s="36"/>
      <c r="C409" s="37"/>
      <c r="D409" s="37"/>
      <c r="E409" s="37"/>
      <c r="F409" s="37"/>
      <c r="G409" s="37"/>
      <c r="H409" s="37"/>
    </row>
    <row r="410" spans="1:8" x14ac:dyDescent="0.25">
      <c r="A410" s="36"/>
      <c r="B410" s="36"/>
      <c r="C410" s="37"/>
      <c r="D410" s="37"/>
      <c r="E410" s="37"/>
      <c r="F410" s="37"/>
      <c r="G410" s="37"/>
      <c r="H410" s="37"/>
    </row>
    <row r="411" spans="1:8" x14ac:dyDescent="0.25">
      <c r="A411" s="36"/>
      <c r="B411" s="36"/>
      <c r="C411" s="37"/>
      <c r="D411" s="37"/>
      <c r="E411" s="37"/>
      <c r="F411" s="37"/>
      <c r="G411" s="37"/>
      <c r="H411" s="37"/>
    </row>
    <row r="412" spans="1:8" x14ac:dyDescent="0.25">
      <c r="A412" s="36"/>
      <c r="B412" s="36"/>
      <c r="C412" s="37"/>
      <c r="D412" s="37"/>
      <c r="E412" s="37"/>
      <c r="F412" s="37"/>
      <c r="G412" s="37"/>
      <c r="H412" s="37"/>
    </row>
    <row r="413" spans="1:8" x14ac:dyDescent="0.25">
      <c r="A413" s="36"/>
      <c r="B413" s="36"/>
      <c r="C413" s="37"/>
      <c r="D413" s="37"/>
      <c r="E413" s="37"/>
      <c r="F413" s="37"/>
      <c r="G413" s="37"/>
      <c r="H413" s="37"/>
    </row>
    <row r="414" spans="1:8" x14ac:dyDescent="0.25">
      <c r="A414" s="36"/>
      <c r="B414" s="36"/>
      <c r="C414" s="37"/>
      <c r="D414" s="37"/>
      <c r="E414" s="37"/>
      <c r="F414" s="37"/>
      <c r="G414" s="37"/>
      <c r="H414" s="37"/>
    </row>
    <row r="415" spans="1:8" x14ac:dyDescent="0.25">
      <c r="A415" s="36"/>
      <c r="B415" s="36"/>
      <c r="C415" s="37"/>
      <c r="D415" s="37"/>
      <c r="E415" s="37"/>
      <c r="F415" s="37"/>
      <c r="G415" s="37"/>
      <c r="H415" s="37"/>
    </row>
    <row r="416" spans="1:8" x14ac:dyDescent="0.25">
      <c r="A416" s="36"/>
      <c r="B416" s="36"/>
      <c r="C416" s="37"/>
      <c r="D416" s="37"/>
      <c r="E416" s="37"/>
      <c r="F416" s="37"/>
      <c r="G416" s="37"/>
      <c r="H416" s="37"/>
    </row>
    <row r="417" spans="1:8" x14ac:dyDescent="0.25">
      <c r="A417" s="36"/>
      <c r="B417" s="36"/>
      <c r="C417" s="37"/>
      <c r="D417" s="37"/>
      <c r="E417" s="37"/>
      <c r="F417" s="37"/>
      <c r="G417" s="37"/>
      <c r="H417" s="37"/>
    </row>
    <row r="418" spans="1:8" x14ac:dyDescent="0.25">
      <c r="A418" s="36"/>
      <c r="B418" s="36"/>
      <c r="C418" s="37"/>
      <c r="D418" s="37"/>
      <c r="E418" s="37"/>
      <c r="F418" s="37"/>
      <c r="G418" s="37"/>
      <c r="H418" s="37"/>
    </row>
    <row r="419" spans="1:8" x14ac:dyDescent="0.25">
      <c r="A419" s="36"/>
      <c r="B419" s="36"/>
      <c r="C419" s="37"/>
      <c r="D419" s="37"/>
      <c r="E419" s="37"/>
      <c r="F419" s="37"/>
      <c r="G419" s="37"/>
      <c r="H419" s="37"/>
    </row>
    <row r="420" spans="1:8" x14ac:dyDescent="0.25">
      <c r="A420" s="36"/>
      <c r="B420" s="36"/>
      <c r="C420" s="37"/>
      <c r="D420" s="37"/>
      <c r="E420" s="37"/>
      <c r="F420" s="37"/>
      <c r="G420" s="37"/>
      <c r="H420" s="37"/>
    </row>
    <row r="421" spans="1:8" x14ac:dyDescent="0.25">
      <c r="A421" s="36"/>
      <c r="B421" s="36"/>
      <c r="C421" s="37"/>
      <c r="D421" s="37"/>
      <c r="E421" s="37"/>
      <c r="F421" s="37"/>
      <c r="G421" s="37"/>
      <c r="H421" s="37"/>
    </row>
    <row r="422" spans="1:8" x14ac:dyDescent="0.25">
      <c r="A422" s="36"/>
      <c r="B422" s="36"/>
      <c r="C422" s="37"/>
      <c r="D422" s="37"/>
      <c r="E422" s="37"/>
      <c r="F422" s="37"/>
      <c r="G422" s="37"/>
      <c r="H422" s="37"/>
    </row>
    <row r="423" spans="1:8" x14ac:dyDescent="0.25">
      <c r="A423" s="36"/>
      <c r="B423" s="36"/>
      <c r="C423" s="37"/>
      <c r="D423" s="37"/>
      <c r="E423" s="37"/>
      <c r="F423" s="37"/>
      <c r="G423" s="37"/>
      <c r="H423" s="37"/>
    </row>
    <row r="424" spans="1:8" x14ac:dyDescent="0.25">
      <c r="A424" s="36"/>
      <c r="B424" s="36"/>
      <c r="C424" s="37"/>
      <c r="D424" s="37"/>
      <c r="E424" s="37"/>
      <c r="F424" s="37"/>
      <c r="G424" s="37"/>
      <c r="H424" s="37"/>
    </row>
    <row r="425" spans="1:8" x14ac:dyDescent="0.25">
      <c r="A425" s="36"/>
      <c r="B425" s="36"/>
      <c r="C425" s="37"/>
      <c r="D425" s="37"/>
      <c r="E425" s="37"/>
      <c r="F425" s="37"/>
      <c r="G425" s="37"/>
      <c r="H425" s="37"/>
    </row>
    <row r="426" spans="1:8" x14ac:dyDescent="0.25">
      <c r="A426" s="36"/>
      <c r="B426" s="36"/>
      <c r="C426" s="37"/>
      <c r="D426" s="37"/>
      <c r="E426" s="37"/>
      <c r="F426" s="37"/>
      <c r="G426" s="37"/>
      <c r="H426" s="37"/>
    </row>
    <row r="427" spans="1:8" x14ac:dyDescent="0.25">
      <c r="A427" s="36"/>
      <c r="B427" s="36"/>
      <c r="C427" s="37"/>
      <c r="D427" s="37"/>
      <c r="E427" s="37"/>
      <c r="F427" s="37"/>
      <c r="G427" s="37"/>
      <c r="H427" s="37"/>
    </row>
    <row r="428" spans="1:8" x14ac:dyDescent="0.25">
      <c r="A428" s="36"/>
      <c r="B428" s="36"/>
      <c r="C428" s="37"/>
      <c r="D428" s="37"/>
      <c r="E428" s="37"/>
      <c r="F428" s="37"/>
      <c r="G428" s="37"/>
      <c r="H428" s="37"/>
    </row>
    <row r="429" spans="1:8" x14ac:dyDescent="0.25">
      <c r="A429" s="36"/>
      <c r="B429" s="36"/>
      <c r="C429" s="37"/>
      <c r="D429" s="37"/>
      <c r="E429" s="37"/>
      <c r="F429" s="37"/>
      <c r="G429" s="37"/>
      <c r="H429" s="37"/>
    </row>
    <row r="430" spans="1:8" x14ac:dyDescent="0.25">
      <c r="A430" s="36"/>
      <c r="B430" s="36"/>
      <c r="C430" s="37"/>
      <c r="D430" s="37"/>
      <c r="E430" s="37"/>
      <c r="F430" s="37"/>
      <c r="G430" s="37"/>
      <c r="H430" s="37"/>
    </row>
    <row r="431" spans="1:8" x14ac:dyDescent="0.25">
      <c r="A431" s="36"/>
      <c r="B431" s="36"/>
      <c r="C431" s="37"/>
      <c r="D431" s="37"/>
      <c r="E431" s="37"/>
      <c r="F431" s="37"/>
      <c r="G431" s="37"/>
      <c r="H431" s="37"/>
    </row>
    <row r="432" spans="1:8" x14ac:dyDescent="0.25">
      <c r="A432" s="36"/>
      <c r="B432" s="36"/>
      <c r="C432" s="37"/>
      <c r="D432" s="37"/>
      <c r="E432" s="37"/>
      <c r="F432" s="37"/>
      <c r="G432" s="37"/>
      <c r="H432" s="37"/>
    </row>
    <row r="433" spans="1:8" x14ac:dyDescent="0.25">
      <c r="A433" s="36"/>
      <c r="B433" s="36"/>
      <c r="C433" s="37"/>
      <c r="D433" s="37"/>
      <c r="E433" s="37"/>
      <c r="F433" s="37"/>
      <c r="G433" s="37"/>
      <c r="H433" s="37"/>
    </row>
    <row r="434" spans="1:8" x14ac:dyDescent="0.25">
      <c r="A434" s="36"/>
      <c r="B434" s="36"/>
      <c r="C434" s="37"/>
      <c r="D434" s="37"/>
      <c r="E434" s="37"/>
      <c r="F434" s="37"/>
      <c r="G434" s="37"/>
      <c r="H434" s="37"/>
    </row>
    <row r="435" spans="1:8" x14ac:dyDescent="0.25">
      <c r="A435" s="36"/>
      <c r="B435" s="36"/>
      <c r="C435" s="37"/>
      <c r="D435" s="37"/>
      <c r="E435" s="37"/>
      <c r="F435" s="37"/>
      <c r="G435" s="37"/>
      <c r="H435" s="37"/>
    </row>
    <row r="436" spans="1:8" x14ac:dyDescent="0.25">
      <c r="A436" s="36"/>
      <c r="B436" s="36"/>
      <c r="C436" s="37"/>
      <c r="D436" s="37"/>
      <c r="E436" s="37"/>
      <c r="F436" s="37"/>
      <c r="G436" s="37"/>
      <c r="H436" s="37"/>
    </row>
    <row r="437" spans="1:8" x14ac:dyDescent="0.25">
      <c r="A437" s="36"/>
      <c r="B437" s="36"/>
      <c r="C437" s="37"/>
      <c r="D437" s="37"/>
      <c r="E437" s="37"/>
      <c r="F437" s="37"/>
      <c r="G437" s="37"/>
      <c r="H437" s="37"/>
    </row>
    <row r="438" spans="1:8" x14ac:dyDescent="0.25">
      <c r="A438" s="36"/>
      <c r="B438" s="36"/>
      <c r="C438" s="37"/>
      <c r="D438" s="37"/>
      <c r="E438" s="37"/>
      <c r="F438" s="37"/>
      <c r="G438" s="37"/>
      <c r="H438" s="37"/>
    </row>
    <row r="439" spans="1:8" x14ac:dyDescent="0.25">
      <c r="A439" s="36"/>
      <c r="B439" s="36"/>
      <c r="C439" s="37"/>
      <c r="D439" s="37"/>
      <c r="E439" s="37"/>
      <c r="F439" s="37"/>
      <c r="G439" s="37"/>
      <c r="H439" s="37"/>
    </row>
    <row r="440" spans="1:8" x14ac:dyDescent="0.25">
      <c r="A440" s="36"/>
      <c r="B440" s="36"/>
      <c r="C440" s="37"/>
      <c r="D440" s="37"/>
      <c r="E440" s="37"/>
      <c r="F440" s="37"/>
      <c r="G440" s="37"/>
      <c r="H440" s="37"/>
    </row>
    <row r="441" spans="1:8" x14ac:dyDescent="0.25">
      <c r="A441" s="36"/>
      <c r="B441" s="36"/>
      <c r="C441" s="37"/>
      <c r="D441" s="37"/>
      <c r="E441" s="37"/>
      <c r="F441" s="37"/>
      <c r="G441" s="37"/>
      <c r="H441" s="37"/>
    </row>
    <row r="442" spans="1:8" x14ac:dyDescent="0.25">
      <c r="A442" s="36"/>
      <c r="B442" s="36"/>
      <c r="C442" s="37"/>
      <c r="D442" s="37"/>
      <c r="E442" s="37"/>
      <c r="F442" s="37"/>
      <c r="G442" s="37"/>
      <c r="H442" s="37"/>
    </row>
    <row r="443" spans="1:8" x14ac:dyDescent="0.25">
      <c r="A443" s="36"/>
      <c r="B443" s="36"/>
      <c r="C443" s="37"/>
      <c r="D443" s="37"/>
      <c r="E443" s="37"/>
      <c r="F443" s="37"/>
      <c r="G443" s="37"/>
      <c r="H443" s="37"/>
    </row>
    <row r="444" spans="1:8" x14ac:dyDescent="0.25">
      <c r="A444" s="36"/>
      <c r="B444" s="36"/>
      <c r="C444" s="37"/>
      <c r="D444" s="37"/>
      <c r="E444" s="37"/>
      <c r="F444" s="37"/>
      <c r="G444" s="37"/>
      <c r="H444" s="37"/>
    </row>
    <row r="445" spans="1:8" x14ac:dyDescent="0.25">
      <c r="A445" s="36"/>
      <c r="B445" s="36"/>
      <c r="C445" s="37"/>
      <c r="D445" s="37"/>
      <c r="E445" s="37"/>
      <c r="F445" s="37"/>
      <c r="G445" s="37"/>
      <c r="H445" s="37"/>
    </row>
    <row r="446" spans="1:8" x14ac:dyDescent="0.25">
      <c r="A446" s="36"/>
      <c r="B446" s="36"/>
      <c r="C446" s="37"/>
      <c r="D446" s="37"/>
      <c r="E446" s="37"/>
      <c r="F446" s="37"/>
      <c r="G446" s="37"/>
      <c r="H446" s="37"/>
    </row>
    <row r="447" spans="1:8" x14ac:dyDescent="0.25">
      <c r="A447" s="36"/>
      <c r="B447" s="36"/>
      <c r="C447" s="37"/>
      <c r="D447" s="37"/>
      <c r="E447" s="37"/>
      <c r="F447" s="37"/>
      <c r="G447" s="37"/>
      <c r="H447" s="37"/>
    </row>
    <row r="448" spans="1:8" x14ac:dyDescent="0.25">
      <c r="A448" s="36"/>
      <c r="B448" s="36"/>
      <c r="C448" s="37"/>
      <c r="D448" s="37"/>
      <c r="E448" s="37"/>
      <c r="F448" s="37"/>
      <c r="G448" s="37"/>
      <c r="H448" s="37"/>
    </row>
    <row r="449" spans="1:8" x14ac:dyDescent="0.25">
      <c r="A449" s="36"/>
      <c r="B449" s="36"/>
      <c r="C449" s="37"/>
      <c r="D449" s="37"/>
      <c r="E449" s="37"/>
      <c r="F449" s="37"/>
      <c r="G449" s="37"/>
      <c r="H449" s="37"/>
    </row>
    <row r="450" spans="1:8" x14ac:dyDescent="0.25">
      <c r="A450" s="36"/>
      <c r="B450" s="36"/>
      <c r="C450" s="37"/>
      <c r="D450" s="37"/>
      <c r="E450" s="37"/>
      <c r="F450" s="37"/>
      <c r="G450" s="37"/>
      <c r="H450" s="37"/>
    </row>
    <row r="451" spans="1:8" x14ac:dyDescent="0.25">
      <c r="A451" s="36"/>
      <c r="B451" s="36"/>
      <c r="C451" s="37"/>
      <c r="D451" s="37"/>
      <c r="E451" s="37"/>
      <c r="F451" s="37"/>
      <c r="G451" s="37"/>
      <c r="H451" s="37"/>
    </row>
    <row r="452" spans="1:8" x14ac:dyDescent="0.25">
      <c r="A452" s="36"/>
      <c r="B452" s="36"/>
      <c r="C452" s="37"/>
      <c r="D452" s="37"/>
      <c r="E452" s="37"/>
      <c r="F452" s="37"/>
      <c r="G452" s="37"/>
      <c r="H452" s="37"/>
    </row>
    <row r="453" spans="1:8" x14ac:dyDescent="0.25">
      <c r="A453" s="36"/>
      <c r="B453" s="36"/>
      <c r="C453" s="37"/>
      <c r="D453" s="37"/>
      <c r="E453" s="37"/>
      <c r="F453" s="37"/>
      <c r="G453" s="37"/>
      <c r="H453" s="37"/>
    </row>
    <row r="454" spans="1:8" x14ac:dyDescent="0.25">
      <c r="A454" s="36"/>
      <c r="B454" s="36"/>
      <c r="C454" s="37"/>
      <c r="D454" s="37"/>
      <c r="E454" s="37"/>
      <c r="F454" s="37"/>
      <c r="G454" s="37"/>
      <c r="H454" s="37"/>
    </row>
    <row r="455" spans="1:8" x14ac:dyDescent="0.25">
      <c r="A455" s="36"/>
      <c r="B455" s="36"/>
      <c r="C455" s="37"/>
      <c r="D455" s="37"/>
      <c r="E455" s="37"/>
      <c r="F455" s="37"/>
      <c r="G455" s="37"/>
      <c r="H455" s="37"/>
    </row>
    <row r="456" spans="1:8" x14ac:dyDescent="0.25">
      <c r="A456" s="36"/>
      <c r="B456" s="36"/>
      <c r="C456" s="37"/>
      <c r="D456" s="37"/>
      <c r="E456" s="37"/>
      <c r="F456" s="37"/>
      <c r="G456" s="37"/>
      <c r="H456" s="37"/>
    </row>
    <row r="457" spans="1:8" x14ac:dyDescent="0.25">
      <c r="A457" s="36"/>
      <c r="B457" s="36"/>
      <c r="C457" s="37"/>
      <c r="D457" s="37"/>
      <c r="E457" s="37"/>
      <c r="F457" s="37"/>
      <c r="G457" s="37"/>
      <c r="H457" s="37"/>
    </row>
    <row r="458" spans="1:8" x14ac:dyDescent="0.25">
      <c r="A458" s="36"/>
      <c r="B458" s="36"/>
      <c r="C458" s="37"/>
      <c r="D458" s="37"/>
      <c r="E458" s="37"/>
      <c r="F458" s="37"/>
      <c r="G458" s="37"/>
      <c r="H458" s="37"/>
    </row>
    <row r="459" spans="1:8" x14ac:dyDescent="0.25">
      <c r="A459" s="36"/>
      <c r="B459" s="36"/>
      <c r="C459" s="37"/>
      <c r="D459" s="37"/>
      <c r="E459" s="37"/>
      <c r="F459" s="37"/>
      <c r="G459" s="37"/>
      <c r="H459" s="37"/>
    </row>
    <row r="460" spans="1:8" x14ac:dyDescent="0.25">
      <c r="A460" s="36"/>
      <c r="B460" s="36"/>
      <c r="C460" s="37"/>
      <c r="D460" s="37"/>
      <c r="E460" s="37"/>
      <c r="F460" s="37"/>
      <c r="G460" s="37"/>
      <c r="H460" s="37"/>
    </row>
    <row r="461" spans="1:8" x14ac:dyDescent="0.25">
      <c r="A461" s="36"/>
      <c r="B461" s="36"/>
      <c r="C461" s="37"/>
      <c r="D461" s="37"/>
      <c r="E461" s="37"/>
      <c r="F461" s="37"/>
      <c r="G461" s="37"/>
      <c r="H461" s="37"/>
    </row>
    <row r="462" spans="1:8" x14ac:dyDescent="0.25">
      <c r="A462" s="36"/>
      <c r="B462" s="36"/>
      <c r="C462" s="37"/>
      <c r="D462" s="37"/>
      <c r="E462" s="37"/>
      <c r="F462" s="37"/>
      <c r="G462" s="37"/>
      <c r="H462" s="37"/>
    </row>
    <row r="463" spans="1:8" x14ac:dyDescent="0.25">
      <c r="A463" s="36"/>
      <c r="B463" s="36"/>
      <c r="C463" s="37"/>
      <c r="D463" s="37"/>
      <c r="E463" s="37"/>
      <c r="F463" s="37"/>
      <c r="G463" s="37"/>
      <c r="H463" s="37"/>
    </row>
    <row r="464" spans="1:8" x14ac:dyDescent="0.25">
      <c r="A464" s="36"/>
      <c r="B464" s="36"/>
      <c r="C464" s="37"/>
      <c r="D464" s="37"/>
      <c r="E464" s="37"/>
      <c r="F464" s="37"/>
      <c r="G464" s="37"/>
      <c r="H464" s="37"/>
    </row>
    <row r="465" spans="1:8" x14ac:dyDescent="0.25">
      <c r="A465" s="36"/>
      <c r="B465" s="36"/>
      <c r="C465" s="37"/>
      <c r="D465" s="37"/>
      <c r="E465" s="37"/>
      <c r="F465" s="37"/>
      <c r="G465" s="37"/>
      <c r="H465" s="37"/>
    </row>
    <row r="466" spans="1:8" x14ac:dyDescent="0.25">
      <c r="A466" s="36"/>
      <c r="B466" s="36"/>
      <c r="C466" s="37"/>
      <c r="D466" s="37"/>
      <c r="E466" s="37"/>
      <c r="F466" s="37"/>
      <c r="G466" s="37"/>
      <c r="H466" s="37"/>
    </row>
    <row r="467" spans="1:8" x14ac:dyDescent="0.25">
      <c r="A467" s="36"/>
      <c r="B467" s="36"/>
      <c r="C467" s="37"/>
      <c r="D467" s="37"/>
      <c r="E467" s="37"/>
      <c r="F467" s="37"/>
      <c r="G467" s="37"/>
      <c r="H467" s="37"/>
    </row>
    <row r="468" spans="1:8" x14ac:dyDescent="0.25">
      <c r="A468" s="36"/>
      <c r="B468" s="36"/>
      <c r="C468" s="37"/>
      <c r="D468" s="37"/>
      <c r="E468" s="37"/>
      <c r="F468" s="37"/>
      <c r="G468" s="37"/>
      <c r="H468" s="37"/>
    </row>
    <row r="469" spans="1:8" x14ac:dyDescent="0.25">
      <c r="A469" s="36"/>
      <c r="B469" s="36"/>
      <c r="C469" s="37"/>
      <c r="D469" s="37"/>
      <c r="E469" s="37"/>
      <c r="F469" s="37"/>
      <c r="G469" s="37"/>
      <c r="H469" s="37"/>
    </row>
    <row r="470" spans="1:8" x14ac:dyDescent="0.25">
      <c r="A470" s="36"/>
      <c r="B470" s="36"/>
      <c r="C470" s="37"/>
      <c r="D470" s="37"/>
      <c r="E470" s="37"/>
      <c r="F470" s="37"/>
      <c r="G470" s="37"/>
      <c r="H470" s="37"/>
    </row>
    <row r="471" spans="1:8" x14ac:dyDescent="0.25">
      <c r="A471" s="36"/>
      <c r="B471" s="36"/>
      <c r="C471" s="37"/>
      <c r="D471" s="37"/>
      <c r="E471" s="37"/>
      <c r="F471" s="37"/>
      <c r="G471" s="37"/>
      <c r="H471" s="37"/>
    </row>
    <row r="472" spans="1:8" x14ac:dyDescent="0.25">
      <c r="A472" s="36"/>
      <c r="B472" s="36"/>
      <c r="C472" s="37"/>
      <c r="D472" s="37"/>
      <c r="E472" s="37"/>
      <c r="F472" s="37"/>
      <c r="G472" s="37"/>
      <c r="H472" s="37"/>
    </row>
    <row r="473" spans="1:8" x14ac:dyDescent="0.25">
      <c r="A473" s="36"/>
      <c r="B473" s="36"/>
      <c r="C473" s="37"/>
      <c r="D473" s="37"/>
      <c r="E473" s="37"/>
      <c r="F473" s="37"/>
      <c r="G473" s="37"/>
      <c r="H473" s="37"/>
    </row>
    <row r="474" spans="1:8" x14ac:dyDescent="0.25">
      <c r="A474" s="36"/>
      <c r="B474" s="36"/>
      <c r="C474" s="37"/>
      <c r="D474" s="37"/>
      <c r="E474" s="37"/>
      <c r="F474" s="37"/>
      <c r="G474" s="37"/>
      <c r="H474" s="37"/>
    </row>
    <row r="475" spans="1:8" x14ac:dyDescent="0.25">
      <c r="A475" s="36"/>
      <c r="B475" s="36"/>
      <c r="C475" s="37"/>
      <c r="D475" s="37"/>
      <c r="E475" s="37"/>
      <c r="F475" s="37"/>
      <c r="G475" s="37"/>
      <c r="H475" s="37"/>
    </row>
    <row r="476" spans="1:8" x14ac:dyDescent="0.25">
      <c r="A476" s="36"/>
      <c r="B476" s="36"/>
      <c r="C476" s="37"/>
      <c r="D476" s="37"/>
      <c r="E476" s="37"/>
      <c r="F476" s="37"/>
      <c r="G476" s="37"/>
      <c r="H476" s="37"/>
    </row>
    <row r="477" spans="1:8" x14ac:dyDescent="0.25">
      <c r="A477" s="36"/>
      <c r="B477" s="36"/>
      <c r="C477" s="37"/>
      <c r="D477" s="37"/>
      <c r="E477" s="37"/>
      <c r="F477" s="37"/>
      <c r="G477" s="37"/>
      <c r="H477" s="37"/>
    </row>
    <row r="478" spans="1:8" x14ac:dyDescent="0.25">
      <c r="A478" s="36"/>
      <c r="B478" s="36"/>
      <c r="C478" s="37"/>
      <c r="D478" s="37"/>
      <c r="E478" s="37"/>
      <c r="F478" s="37"/>
      <c r="G478" s="37"/>
      <c r="H478" s="37"/>
    </row>
    <row r="479" spans="1:8" x14ac:dyDescent="0.25">
      <c r="A479" s="36"/>
      <c r="B479" s="36"/>
      <c r="C479" s="37"/>
      <c r="D479" s="37"/>
      <c r="E479" s="37"/>
      <c r="F479" s="37"/>
      <c r="G479" s="37"/>
      <c r="H479" s="37"/>
    </row>
    <row r="480" spans="1:8" x14ac:dyDescent="0.25">
      <c r="A480" s="36"/>
      <c r="B480" s="36"/>
      <c r="C480" s="37"/>
      <c r="D480" s="37"/>
      <c r="E480" s="37"/>
      <c r="F480" s="37"/>
      <c r="G480" s="37"/>
      <c r="H480" s="37"/>
    </row>
    <row r="481" spans="1:8" x14ac:dyDescent="0.25">
      <c r="A481" s="36"/>
      <c r="B481" s="36"/>
      <c r="C481" s="37"/>
      <c r="D481" s="37"/>
      <c r="E481" s="37"/>
      <c r="F481" s="37"/>
      <c r="G481" s="37"/>
      <c r="H481" s="37"/>
    </row>
    <row r="482" spans="1:8" x14ac:dyDescent="0.25">
      <c r="A482" s="36"/>
      <c r="B482" s="36"/>
      <c r="C482" s="37"/>
      <c r="D482" s="37"/>
      <c r="E482" s="37"/>
      <c r="F482" s="37"/>
      <c r="G482" s="37"/>
      <c r="H482" s="37"/>
    </row>
    <row r="483" spans="1:8" x14ac:dyDescent="0.25">
      <c r="A483" s="36"/>
      <c r="B483" s="36"/>
      <c r="C483" s="37"/>
      <c r="D483" s="37"/>
      <c r="E483" s="37"/>
      <c r="F483" s="37"/>
      <c r="G483" s="37"/>
      <c r="H483" s="37"/>
    </row>
    <row r="484" spans="1:8" x14ac:dyDescent="0.25">
      <c r="A484" s="36"/>
      <c r="B484" s="36"/>
      <c r="C484" s="37"/>
      <c r="D484" s="37"/>
      <c r="E484" s="37"/>
      <c r="F484" s="37"/>
      <c r="G484" s="37"/>
      <c r="H484" s="37"/>
    </row>
    <row r="485" spans="1:8" x14ac:dyDescent="0.25">
      <c r="A485" s="36"/>
      <c r="B485" s="36"/>
      <c r="C485" s="37"/>
      <c r="D485" s="37"/>
      <c r="E485" s="37"/>
      <c r="F485" s="37"/>
      <c r="G485" s="37"/>
      <c r="H485" s="37"/>
    </row>
    <row r="486" spans="1:8" x14ac:dyDescent="0.25">
      <c r="A486" s="36"/>
      <c r="B486" s="36"/>
      <c r="C486" s="37"/>
      <c r="D486" s="37"/>
      <c r="E486" s="37"/>
      <c r="F486" s="37"/>
      <c r="G486" s="37"/>
      <c r="H486" s="37"/>
    </row>
    <row r="487" spans="1:8" x14ac:dyDescent="0.25">
      <c r="A487" s="36"/>
      <c r="B487" s="36"/>
      <c r="C487" s="37"/>
      <c r="D487" s="37"/>
      <c r="E487" s="37"/>
      <c r="F487" s="37"/>
      <c r="G487" s="37"/>
      <c r="H487" s="37"/>
    </row>
    <row r="488" spans="1:8" x14ac:dyDescent="0.25">
      <c r="A488" s="36"/>
      <c r="B488" s="36"/>
      <c r="C488" s="37"/>
      <c r="D488" s="37"/>
      <c r="E488" s="37"/>
      <c r="F488" s="37"/>
      <c r="G488" s="37"/>
      <c r="H488" s="37"/>
    </row>
    <row r="489" spans="1:8" x14ac:dyDescent="0.25">
      <c r="A489" s="36"/>
      <c r="B489" s="36"/>
      <c r="C489" s="37"/>
      <c r="D489" s="37"/>
      <c r="E489" s="37"/>
      <c r="F489" s="37"/>
      <c r="G489" s="37"/>
      <c r="H489" s="37"/>
    </row>
    <row r="490" spans="1:8" x14ac:dyDescent="0.25">
      <c r="A490" s="36"/>
      <c r="B490" s="36"/>
      <c r="C490" s="37"/>
      <c r="D490" s="37"/>
      <c r="E490" s="37"/>
      <c r="F490" s="37"/>
      <c r="G490" s="37"/>
      <c r="H490" s="37"/>
    </row>
    <row r="491" spans="1:8" x14ac:dyDescent="0.25">
      <c r="A491" s="36"/>
      <c r="B491" s="36"/>
      <c r="C491" s="37"/>
      <c r="D491" s="37"/>
      <c r="E491" s="37"/>
      <c r="F491" s="37"/>
      <c r="G491" s="37"/>
      <c r="H491" s="37"/>
    </row>
    <row r="492" spans="1:8" x14ac:dyDescent="0.25">
      <c r="A492" s="36"/>
      <c r="B492" s="36"/>
      <c r="C492" s="37"/>
      <c r="D492" s="37"/>
      <c r="E492" s="37"/>
      <c r="F492" s="37"/>
      <c r="G492" s="37"/>
      <c r="H492" s="37"/>
    </row>
    <row r="493" spans="1:8" x14ac:dyDescent="0.25">
      <c r="A493" s="36"/>
      <c r="B493" s="36"/>
      <c r="C493" s="37"/>
      <c r="D493" s="37"/>
      <c r="E493" s="37"/>
      <c r="F493" s="37"/>
      <c r="G493" s="37"/>
      <c r="H493" s="37"/>
    </row>
    <row r="494" spans="1:8" x14ac:dyDescent="0.25">
      <c r="A494" s="36"/>
      <c r="B494" s="36"/>
      <c r="C494" s="37"/>
      <c r="D494" s="37"/>
      <c r="E494" s="37"/>
      <c r="F494" s="37"/>
      <c r="G494" s="37"/>
      <c r="H494" s="37"/>
    </row>
    <row r="495" spans="1:8" x14ac:dyDescent="0.25">
      <c r="A495" s="36"/>
      <c r="B495" s="36"/>
      <c r="C495" s="37"/>
      <c r="D495" s="37"/>
      <c r="E495" s="37"/>
      <c r="F495" s="37"/>
      <c r="G495" s="37"/>
      <c r="H495" s="37"/>
    </row>
    <row r="496" spans="1:8" x14ac:dyDescent="0.25">
      <c r="A496" s="36"/>
      <c r="B496" s="36"/>
      <c r="C496" s="37"/>
      <c r="D496" s="37"/>
      <c r="E496" s="37"/>
      <c r="F496" s="37"/>
      <c r="G496" s="37"/>
      <c r="H496" s="37"/>
    </row>
    <row r="497" spans="1:8" x14ac:dyDescent="0.25">
      <c r="A497" s="36"/>
      <c r="B497" s="36"/>
      <c r="C497" s="37"/>
      <c r="D497" s="37"/>
      <c r="E497" s="37"/>
      <c r="F497" s="37"/>
      <c r="G497" s="37"/>
      <c r="H497" s="37"/>
    </row>
    <row r="498" spans="1:8" x14ac:dyDescent="0.25">
      <c r="A498" s="36"/>
      <c r="B498" s="36"/>
      <c r="C498" s="37"/>
      <c r="D498" s="37"/>
      <c r="E498" s="37"/>
      <c r="F498" s="37"/>
      <c r="G498" s="37"/>
      <c r="H498" s="37"/>
    </row>
    <row r="499" spans="1:8" x14ac:dyDescent="0.25">
      <c r="A499" s="36"/>
      <c r="B499" s="36"/>
      <c r="C499" s="37"/>
      <c r="D499" s="37"/>
      <c r="E499" s="37"/>
      <c r="F499" s="37"/>
      <c r="G499" s="37"/>
      <c r="H499" s="37"/>
    </row>
    <row r="500" spans="1:8" x14ac:dyDescent="0.25">
      <c r="A500" s="36"/>
      <c r="B500" s="36"/>
      <c r="C500" s="37"/>
      <c r="D500" s="37"/>
      <c r="E500" s="37"/>
      <c r="F500" s="37"/>
      <c r="G500" s="37"/>
      <c r="H500" s="37"/>
    </row>
    <row r="501" spans="1:8" x14ac:dyDescent="0.25">
      <c r="A501" s="36"/>
      <c r="B501" s="36"/>
      <c r="C501" s="37"/>
      <c r="D501" s="37"/>
      <c r="E501" s="37"/>
      <c r="F501" s="37"/>
      <c r="G501" s="37"/>
      <c r="H501" s="37"/>
    </row>
    <row r="502" spans="1:8" x14ac:dyDescent="0.25">
      <c r="A502" s="36"/>
      <c r="B502" s="36"/>
      <c r="C502" s="37"/>
      <c r="D502" s="37"/>
      <c r="E502" s="37"/>
      <c r="F502" s="37"/>
      <c r="G502" s="37"/>
      <c r="H502" s="37"/>
    </row>
    <row r="503" spans="1:8" x14ac:dyDescent="0.25">
      <c r="A503" s="36"/>
      <c r="B503" s="36"/>
      <c r="C503" s="37"/>
      <c r="D503" s="37"/>
      <c r="E503" s="37"/>
      <c r="F503" s="37"/>
      <c r="G503" s="37"/>
      <c r="H503" s="37"/>
    </row>
    <row r="504" spans="1:8" x14ac:dyDescent="0.25">
      <c r="A504" s="36"/>
      <c r="B504" s="36"/>
      <c r="C504" s="37"/>
      <c r="D504" s="37"/>
      <c r="E504" s="37"/>
      <c r="F504" s="37"/>
      <c r="G504" s="37"/>
      <c r="H504" s="37"/>
    </row>
    <row r="505" spans="1:8" x14ac:dyDescent="0.25">
      <c r="A505" s="36"/>
      <c r="B505" s="36"/>
      <c r="C505" s="37"/>
      <c r="D505" s="37"/>
      <c r="E505" s="37"/>
      <c r="F505" s="37"/>
      <c r="G505" s="37"/>
      <c r="H505" s="37"/>
    </row>
    <row r="506" spans="1:8" x14ac:dyDescent="0.25">
      <c r="A506" s="36"/>
      <c r="B506" s="36"/>
      <c r="C506" s="37"/>
      <c r="D506" s="37"/>
      <c r="E506" s="37"/>
      <c r="F506" s="37"/>
      <c r="G506" s="37"/>
      <c r="H506" s="37"/>
    </row>
    <row r="507" spans="1:8" x14ac:dyDescent="0.25">
      <c r="A507" s="36"/>
      <c r="B507" s="36"/>
      <c r="C507" s="37"/>
      <c r="D507" s="37"/>
      <c r="E507" s="37"/>
      <c r="F507" s="37"/>
      <c r="G507" s="37"/>
      <c r="H507" s="37"/>
    </row>
    <row r="508" spans="1:8" x14ac:dyDescent="0.25">
      <c r="A508" s="36"/>
      <c r="B508" s="36"/>
      <c r="C508" s="37"/>
      <c r="D508" s="37"/>
      <c r="E508" s="37"/>
      <c r="F508" s="37"/>
      <c r="G508" s="37"/>
      <c r="H508" s="37"/>
    </row>
    <row r="509" spans="1:8" x14ac:dyDescent="0.25">
      <c r="A509" s="36"/>
      <c r="B509" s="36"/>
      <c r="C509" s="37"/>
      <c r="D509" s="37"/>
      <c r="E509" s="37"/>
      <c r="F509" s="37"/>
      <c r="G509" s="37"/>
      <c r="H509" s="37"/>
    </row>
    <row r="510" spans="1:8" x14ac:dyDescent="0.25">
      <c r="A510" s="36"/>
      <c r="B510" s="36"/>
      <c r="C510" s="37"/>
      <c r="D510" s="37"/>
      <c r="E510" s="37"/>
      <c r="F510" s="37"/>
      <c r="G510" s="37"/>
      <c r="H510" s="37"/>
    </row>
    <row r="511" spans="1:8" x14ac:dyDescent="0.25">
      <c r="A511" s="36"/>
      <c r="B511" s="36"/>
      <c r="C511" s="37"/>
      <c r="D511" s="37"/>
      <c r="E511" s="37"/>
      <c r="F511" s="37"/>
      <c r="G511" s="37"/>
      <c r="H511" s="37"/>
    </row>
    <row r="512" spans="1:8" x14ac:dyDescent="0.25">
      <c r="A512" s="36"/>
      <c r="B512" s="36"/>
      <c r="C512" s="37"/>
      <c r="D512" s="37"/>
      <c r="E512" s="37"/>
      <c r="F512" s="37"/>
      <c r="G512" s="37"/>
      <c r="H512" s="37"/>
    </row>
    <row r="513" spans="1:8" x14ac:dyDescent="0.25">
      <c r="A513" s="36"/>
      <c r="B513" s="36"/>
      <c r="C513" s="37"/>
      <c r="D513" s="37"/>
      <c r="E513" s="37"/>
      <c r="F513" s="37"/>
      <c r="G513" s="37"/>
      <c r="H513" s="37"/>
    </row>
    <row r="514" spans="1:8" x14ac:dyDescent="0.25">
      <c r="A514" s="36"/>
      <c r="B514" s="36"/>
      <c r="C514" s="37"/>
      <c r="D514" s="37"/>
      <c r="E514" s="37"/>
      <c r="F514" s="37"/>
      <c r="G514" s="37"/>
      <c r="H514" s="37"/>
    </row>
    <row r="515" spans="1:8" x14ac:dyDescent="0.25">
      <c r="A515" s="36"/>
      <c r="B515" s="36"/>
      <c r="C515" s="37"/>
      <c r="D515" s="37"/>
      <c r="E515" s="37"/>
      <c r="F515" s="37"/>
      <c r="G515" s="37"/>
      <c r="H515" s="37"/>
    </row>
    <row r="516" spans="1:8" x14ac:dyDescent="0.25">
      <c r="A516" s="36"/>
      <c r="B516" s="36"/>
      <c r="C516" s="37"/>
      <c r="D516" s="37"/>
      <c r="E516" s="37"/>
      <c r="F516" s="37"/>
      <c r="G516" s="37"/>
      <c r="H516" s="37"/>
    </row>
    <row r="517" spans="1:8" x14ac:dyDescent="0.25">
      <c r="A517" s="36"/>
      <c r="B517" s="36"/>
      <c r="C517" s="37"/>
      <c r="D517" s="37"/>
      <c r="E517" s="37"/>
      <c r="F517" s="37"/>
      <c r="G517" s="37"/>
      <c r="H517" s="37"/>
    </row>
    <row r="518" spans="1:8" x14ac:dyDescent="0.25">
      <c r="A518" s="36"/>
      <c r="B518" s="36"/>
      <c r="C518" s="37"/>
      <c r="D518" s="37"/>
      <c r="E518" s="37"/>
      <c r="F518" s="37"/>
      <c r="G518" s="37"/>
      <c r="H518" s="37"/>
    </row>
    <row r="519" spans="1:8" x14ac:dyDescent="0.25">
      <c r="A519" s="36"/>
      <c r="B519" s="36"/>
      <c r="C519" s="37"/>
      <c r="D519" s="37"/>
      <c r="E519" s="37"/>
      <c r="F519" s="37"/>
      <c r="G519" s="37"/>
      <c r="H519" s="37"/>
    </row>
    <row r="520" spans="1:8" x14ac:dyDescent="0.25">
      <c r="A520" s="36"/>
      <c r="B520" s="36"/>
      <c r="C520" s="37"/>
      <c r="D520" s="37"/>
      <c r="E520" s="37"/>
      <c r="F520" s="37"/>
      <c r="G520" s="37"/>
      <c r="H520" s="37"/>
    </row>
    <row r="521" spans="1:8" x14ac:dyDescent="0.25">
      <c r="A521" s="36"/>
      <c r="B521" s="36"/>
      <c r="C521" s="37"/>
      <c r="D521" s="37"/>
      <c r="E521" s="37"/>
      <c r="F521" s="37"/>
      <c r="G521" s="37"/>
      <c r="H521" s="37"/>
    </row>
    <row r="522" spans="1:8" x14ac:dyDescent="0.25">
      <c r="A522" s="36"/>
      <c r="B522" s="36"/>
      <c r="C522" s="37"/>
      <c r="D522" s="37"/>
      <c r="E522" s="37"/>
      <c r="F522" s="37"/>
      <c r="G522" s="37"/>
      <c r="H522" s="37"/>
    </row>
    <row r="523" spans="1:8" x14ac:dyDescent="0.25">
      <c r="A523" s="36"/>
      <c r="B523" s="36"/>
      <c r="C523" s="37"/>
      <c r="D523" s="37"/>
      <c r="E523" s="37"/>
      <c r="F523" s="37"/>
      <c r="G523" s="37"/>
      <c r="H523" s="37"/>
    </row>
    <row r="524" spans="1:8" x14ac:dyDescent="0.25">
      <c r="A524" s="36"/>
      <c r="B524" s="36"/>
      <c r="C524" s="37"/>
      <c r="D524" s="37"/>
      <c r="E524" s="37"/>
      <c r="F524" s="37"/>
      <c r="G524" s="37"/>
      <c r="H524" s="37"/>
    </row>
    <row r="525" spans="1:8" x14ac:dyDescent="0.25">
      <c r="A525" s="36"/>
      <c r="B525" s="36"/>
      <c r="C525" s="37"/>
      <c r="D525" s="37"/>
      <c r="E525" s="37"/>
      <c r="F525" s="37"/>
      <c r="G525" s="37"/>
      <c r="H525" s="37"/>
    </row>
    <row r="526" spans="1:8" x14ac:dyDescent="0.25">
      <c r="A526" s="36"/>
      <c r="B526" s="36"/>
      <c r="C526" s="37"/>
      <c r="D526" s="37"/>
      <c r="E526" s="37"/>
      <c r="F526" s="37"/>
      <c r="G526" s="37"/>
      <c r="H526" s="37"/>
    </row>
    <row r="527" spans="1:8" x14ac:dyDescent="0.25">
      <c r="A527" s="36"/>
      <c r="B527" s="36"/>
      <c r="C527" s="37"/>
      <c r="D527" s="37"/>
      <c r="E527" s="37"/>
      <c r="F527" s="37"/>
      <c r="G527" s="37"/>
      <c r="H527" s="37"/>
    </row>
    <row r="528" spans="1:8" x14ac:dyDescent="0.25">
      <c r="A528" s="36"/>
      <c r="B528" s="36"/>
      <c r="C528" s="37"/>
      <c r="D528" s="37"/>
      <c r="E528" s="37"/>
      <c r="F528" s="37"/>
      <c r="G528" s="37"/>
      <c r="H528" s="37"/>
    </row>
    <row r="529" spans="1:8" x14ac:dyDescent="0.25">
      <c r="A529" s="36"/>
      <c r="B529" s="36"/>
      <c r="C529" s="37"/>
      <c r="D529" s="37"/>
      <c r="E529" s="37"/>
      <c r="F529" s="37"/>
      <c r="G529" s="37"/>
      <c r="H529" s="37"/>
    </row>
    <row r="530" spans="1:8" x14ac:dyDescent="0.25">
      <c r="A530" s="36"/>
      <c r="B530" s="36"/>
      <c r="C530" s="37"/>
      <c r="D530" s="37"/>
      <c r="E530" s="37"/>
      <c r="F530" s="37"/>
      <c r="G530" s="37"/>
      <c r="H530" s="37"/>
    </row>
    <row r="531" spans="1:8" x14ac:dyDescent="0.25">
      <c r="A531" s="36"/>
      <c r="B531" s="36"/>
      <c r="C531" s="37"/>
      <c r="D531" s="37"/>
      <c r="E531" s="37"/>
      <c r="F531" s="37"/>
      <c r="G531" s="37"/>
      <c r="H531" s="37"/>
    </row>
    <row r="532" spans="1:8" x14ac:dyDescent="0.25">
      <c r="A532" s="36"/>
      <c r="B532" s="36"/>
      <c r="C532" s="37"/>
      <c r="D532" s="37"/>
      <c r="E532" s="37"/>
      <c r="F532" s="37"/>
      <c r="G532" s="37"/>
      <c r="H532" s="37"/>
    </row>
    <row r="533" spans="1:8" x14ac:dyDescent="0.25">
      <c r="A533" s="36"/>
      <c r="B533" s="36"/>
      <c r="C533" s="37"/>
      <c r="D533" s="37"/>
      <c r="E533" s="37"/>
      <c r="F533" s="37"/>
      <c r="G533" s="37"/>
      <c r="H533" s="37"/>
    </row>
    <row r="534" spans="1:8" x14ac:dyDescent="0.25">
      <c r="A534" s="36"/>
      <c r="B534" s="36"/>
      <c r="C534" s="37"/>
      <c r="D534" s="37"/>
      <c r="E534" s="37"/>
      <c r="F534" s="37"/>
      <c r="G534" s="37"/>
      <c r="H534" s="37"/>
    </row>
    <row r="535" spans="1:8" x14ac:dyDescent="0.25">
      <c r="A535" s="36"/>
      <c r="B535" s="36"/>
      <c r="C535" s="37"/>
      <c r="D535" s="37"/>
      <c r="E535" s="37"/>
      <c r="F535" s="37"/>
      <c r="G535" s="37"/>
      <c r="H535" s="37"/>
    </row>
    <row r="536" spans="1:8" x14ac:dyDescent="0.25">
      <c r="A536" s="36"/>
      <c r="B536" s="36"/>
      <c r="C536" s="37"/>
      <c r="D536" s="37"/>
      <c r="E536" s="37"/>
      <c r="F536" s="37"/>
      <c r="G536" s="37"/>
      <c r="H536" s="37"/>
    </row>
    <row r="537" spans="1:8" x14ac:dyDescent="0.25">
      <c r="A537" s="36"/>
      <c r="B537" s="36"/>
      <c r="C537" s="37"/>
      <c r="D537" s="37"/>
      <c r="E537" s="37"/>
      <c r="F537" s="37"/>
      <c r="G537" s="37"/>
      <c r="H537" s="37"/>
    </row>
    <row r="538" spans="1:8" x14ac:dyDescent="0.25">
      <c r="A538" s="36"/>
      <c r="B538" s="36"/>
      <c r="C538" s="37"/>
      <c r="D538" s="37"/>
      <c r="E538" s="37"/>
      <c r="F538" s="37"/>
      <c r="G538" s="37"/>
      <c r="H538" s="37"/>
    </row>
    <row r="539" spans="1:8" x14ac:dyDescent="0.25">
      <c r="A539" s="36"/>
      <c r="B539" s="36"/>
      <c r="C539" s="37"/>
      <c r="D539" s="37"/>
      <c r="E539" s="37"/>
      <c r="F539" s="37"/>
      <c r="G539" s="37"/>
      <c r="H539" s="37"/>
    </row>
    <row r="540" spans="1:8" x14ac:dyDescent="0.25">
      <c r="A540" s="36"/>
      <c r="B540" s="36"/>
      <c r="C540" s="37"/>
      <c r="D540" s="37"/>
      <c r="E540" s="37"/>
      <c r="F540" s="37"/>
      <c r="G540" s="37"/>
      <c r="H540" s="37"/>
    </row>
    <row r="541" spans="1:8" x14ac:dyDescent="0.25">
      <c r="A541" s="36"/>
      <c r="B541" s="36"/>
      <c r="C541" s="37"/>
      <c r="D541" s="37"/>
      <c r="E541" s="37"/>
      <c r="F541" s="37"/>
      <c r="G541" s="37"/>
      <c r="H541" s="37"/>
    </row>
    <row r="542" spans="1:8" x14ac:dyDescent="0.25">
      <c r="A542" s="36"/>
      <c r="B542" s="36"/>
      <c r="C542" s="37"/>
      <c r="D542" s="37"/>
      <c r="E542" s="37"/>
      <c r="F542" s="37"/>
      <c r="G542" s="37"/>
      <c r="H542" s="37"/>
    </row>
    <row r="543" spans="1:8" x14ac:dyDescent="0.25">
      <c r="A543" s="36"/>
      <c r="B543" s="36"/>
      <c r="C543" s="37"/>
      <c r="D543" s="37"/>
      <c r="E543" s="37"/>
      <c r="F543" s="37"/>
      <c r="G543" s="37"/>
      <c r="H543" s="37"/>
    </row>
    <row r="544" spans="1:8" x14ac:dyDescent="0.25">
      <c r="A544" s="36"/>
      <c r="B544" s="36"/>
      <c r="C544" s="37"/>
      <c r="D544" s="37"/>
      <c r="E544" s="37"/>
      <c r="F544" s="37"/>
      <c r="G544" s="37"/>
      <c r="H544" s="37"/>
    </row>
    <row r="545" spans="1:8" x14ac:dyDescent="0.25">
      <c r="A545" s="36"/>
      <c r="B545" s="36"/>
      <c r="C545" s="37"/>
      <c r="D545" s="37"/>
      <c r="E545" s="37"/>
      <c r="F545" s="37"/>
      <c r="G545" s="37"/>
      <c r="H545" s="37"/>
    </row>
    <row r="546" spans="1:8" x14ac:dyDescent="0.25">
      <c r="A546" s="36"/>
      <c r="B546" s="36"/>
      <c r="C546" s="37"/>
      <c r="D546" s="37"/>
      <c r="E546" s="37"/>
      <c r="F546" s="37"/>
      <c r="G546" s="37"/>
      <c r="H546" s="37"/>
    </row>
    <row r="547" spans="1:8" x14ac:dyDescent="0.25">
      <c r="A547" s="36"/>
      <c r="B547" s="36"/>
      <c r="C547" s="37"/>
      <c r="D547" s="37"/>
      <c r="E547" s="37"/>
      <c r="F547" s="37"/>
      <c r="G547" s="37"/>
      <c r="H547" s="37"/>
    </row>
    <row r="548" spans="1:8" x14ac:dyDescent="0.25">
      <c r="A548" s="36"/>
      <c r="B548" s="36"/>
      <c r="C548" s="37"/>
      <c r="D548" s="37"/>
      <c r="E548" s="37"/>
      <c r="F548" s="37"/>
      <c r="G548" s="37"/>
      <c r="H548" s="37"/>
    </row>
    <row r="549" spans="1:8" x14ac:dyDescent="0.25">
      <c r="A549" s="36"/>
      <c r="B549" s="36"/>
      <c r="C549" s="37"/>
      <c r="D549" s="37"/>
      <c r="E549" s="37"/>
      <c r="F549" s="37"/>
      <c r="G549" s="37"/>
      <c r="H549" s="37"/>
    </row>
    <row r="550" spans="1:8" x14ac:dyDescent="0.25">
      <c r="A550" s="36"/>
      <c r="B550" s="36"/>
      <c r="C550" s="37"/>
      <c r="D550" s="37"/>
      <c r="E550" s="37"/>
      <c r="F550" s="37"/>
      <c r="G550" s="37"/>
      <c r="H550" s="37"/>
    </row>
    <row r="551" spans="1:8" x14ac:dyDescent="0.25">
      <c r="A551" s="36"/>
      <c r="B551" s="36"/>
      <c r="C551" s="37"/>
      <c r="D551" s="37"/>
      <c r="E551" s="37"/>
      <c r="F551" s="37"/>
      <c r="G551" s="37"/>
      <c r="H551" s="37"/>
    </row>
    <row r="552" spans="1:8" x14ac:dyDescent="0.25">
      <c r="A552" s="36"/>
      <c r="B552" s="36"/>
      <c r="C552" s="37"/>
      <c r="D552" s="37"/>
      <c r="E552" s="37"/>
      <c r="F552" s="37"/>
      <c r="G552" s="37"/>
      <c r="H552" s="37"/>
    </row>
    <row r="553" spans="1:8" x14ac:dyDescent="0.25">
      <c r="A553" s="36"/>
      <c r="B553" s="36"/>
      <c r="C553" s="37"/>
      <c r="D553" s="37"/>
      <c r="E553" s="37"/>
      <c r="F553" s="37"/>
      <c r="G553" s="37"/>
      <c r="H553" s="37"/>
    </row>
    <row r="554" spans="1:8" x14ac:dyDescent="0.25">
      <c r="A554" s="36"/>
      <c r="B554" s="36"/>
      <c r="C554" s="37"/>
      <c r="D554" s="37"/>
      <c r="E554" s="37"/>
      <c r="F554" s="37"/>
      <c r="G554" s="37"/>
      <c r="H554" s="37"/>
    </row>
    <row r="555" spans="1:8" x14ac:dyDescent="0.25">
      <c r="A555" s="36"/>
      <c r="B555" s="36"/>
      <c r="C555" s="37"/>
      <c r="D555" s="37"/>
      <c r="E555" s="37"/>
      <c r="F555" s="37"/>
      <c r="G555" s="37"/>
      <c r="H555" s="37"/>
    </row>
    <row r="556" spans="1:8" x14ac:dyDescent="0.25">
      <c r="A556" s="36"/>
      <c r="B556" s="36"/>
      <c r="C556" s="37"/>
      <c r="D556" s="37"/>
      <c r="E556" s="37"/>
      <c r="F556" s="37"/>
      <c r="G556" s="37"/>
      <c r="H556" s="37"/>
    </row>
    <row r="557" spans="1:8" x14ac:dyDescent="0.25">
      <c r="A557" s="36"/>
      <c r="B557" s="36"/>
      <c r="C557" s="37"/>
      <c r="D557" s="37"/>
      <c r="E557" s="37"/>
      <c r="F557" s="37"/>
      <c r="G557" s="37"/>
      <c r="H557" s="37"/>
    </row>
    <row r="558" spans="1:8" x14ac:dyDescent="0.25">
      <c r="A558" s="36"/>
      <c r="B558" s="36"/>
      <c r="C558" s="37"/>
      <c r="D558" s="37"/>
      <c r="E558" s="37"/>
      <c r="F558" s="37"/>
      <c r="G558" s="37"/>
      <c r="H558" s="37"/>
    </row>
    <row r="559" spans="1:8" x14ac:dyDescent="0.25">
      <c r="A559" s="36"/>
      <c r="B559" s="36"/>
      <c r="C559" s="37"/>
      <c r="D559" s="37"/>
      <c r="E559" s="37"/>
      <c r="F559" s="37"/>
      <c r="G559" s="37"/>
      <c r="H559" s="37"/>
    </row>
    <row r="560" spans="1:8" x14ac:dyDescent="0.25">
      <c r="A560" s="36"/>
      <c r="B560" s="36"/>
      <c r="C560" s="37"/>
      <c r="D560" s="37"/>
      <c r="E560" s="37"/>
      <c r="F560" s="37"/>
      <c r="G560" s="37"/>
      <c r="H560" s="37"/>
    </row>
    <row r="561" spans="1:8" x14ac:dyDescent="0.25">
      <c r="A561" s="36"/>
      <c r="B561" s="36"/>
      <c r="C561" s="37"/>
      <c r="D561" s="37"/>
      <c r="E561" s="37"/>
      <c r="F561" s="37"/>
      <c r="G561" s="37"/>
      <c r="H561" s="37"/>
    </row>
    <row r="562" spans="1:8" x14ac:dyDescent="0.25">
      <c r="A562" s="36"/>
      <c r="B562" s="36"/>
      <c r="C562" s="37"/>
      <c r="D562" s="37"/>
      <c r="E562" s="37"/>
      <c r="F562" s="37"/>
      <c r="G562" s="37"/>
      <c r="H562" s="37"/>
    </row>
    <row r="563" spans="1:8" x14ac:dyDescent="0.25">
      <c r="A563" s="36"/>
      <c r="B563" s="36"/>
      <c r="C563" s="37"/>
      <c r="D563" s="37"/>
      <c r="E563" s="37"/>
      <c r="F563" s="37"/>
      <c r="G563" s="37"/>
      <c r="H563" s="37"/>
    </row>
    <row r="564" spans="1:8" x14ac:dyDescent="0.25">
      <c r="A564" s="36"/>
      <c r="B564" s="36"/>
      <c r="C564" s="37"/>
      <c r="D564" s="37"/>
      <c r="E564" s="37"/>
      <c r="F564" s="37"/>
      <c r="G564" s="37"/>
      <c r="H564" s="37"/>
    </row>
    <row r="565" spans="1:8" x14ac:dyDescent="0.25">
      <c r="A565" s="36"/>
      <c r="B565" s="36"/>
      <c r="C565" s="37"/>
      <c r="D565" s="37"/>
      <c r="E565" s="37"/>
      <c r="F565" s="37"/>
      <c r="G565" s="37"/>
      <c r="H565" s="37"/>
    </row>
    <row r="566" spans="1:8" x14ac:dyDescent="0.25">
      <c r="A566" s="36"/>
      <c r="B566" s="36"/>
      <c r="C566" s="37"/>
      <c r="D566" s="37"/>
      <c r="E566" s="37"/>
      <c r="F566" s="37"/>
      <c r="G566" s="37"/>
      <c r="H566" s="37"/>
    </row>
    <row r="567" spans="1:8" x14ac:dyDescent="0.25">
      <c r="A567" s="36"/>
      <c r="B567" s="36"/>
      <c r="C567" s="37"/>
      <c r="D567" s="37"/>
      <c r="E567" s="37"/>
      <c r="F567" s="37"/>
      <c r="G567" s="37"/>
      <c r="H567" s="37"/>
    </row>
    <row r="568" spans="1:8" x14ac:dyDescent="0.25">
      <c r="A568" s="36"/>
      <c r="B568" s="36"/>
      <c r="C568" s="37"/>
      <c r="D568" s="37"/>
      <c r="E568" s="37"/>
      <c r="F568" s="37"/>
      <c r="G568" s="37"/>
      <c r="H568" s="37"/>
    </row>
    <row r="569" spans="1:8" x14ac:dyDescent="0.25">
      <c r="A569" s="36"/>
      <c r="B569" s="36"/>
      <c r="C569" s="37"/>
      <c r="D569" s="37"/>
      <c r="E569" s="37"/>
      <c r="F569" s="37"/>
      <c r="G569" s="37"/>
      <c r="H569" s="37"/>
    </row>
    <row r="570" spans="1:8" x14ac:dyDescent="0.25">
      <c r="A570" s="36"/>
      <c r="B570" s="36"/>
      <c r="C570" s="37"/>
      <c r="D570" s="37"/>
      <c r="E570" s="37"/>
      <c r="F570" s="37"/>
      <c r="G570" s="37"/>
      <c r="H570" s="37"/>
    </row>
    <row r="571" spans="1:8" x14ac:dyDescent="0.25">
      <c r="A571" s="36"/>
      <c r="B571" s="36"/>
      <c r="C571" s="37"/>
      <c r="D571" s="37"/>
      <c r="E571" s="37"/>
      <c r="F571" s="37"/>
      <c r="G571" s="37"/>
      <c r="H571" s="37"/>
    </row>
    <row r="572" spans="1:8" x14ac:dyDescent="0.25">
      <c r="A572" s="36"/>
      <c r="B572" s="36"/>
      <c r="C572" s="37"/>
      <c r="D572" s="37"/>
      <c r="E572" s="37"/>
      <c r="F572" s="37"/>
      <c r="G572" s="37"/>
      <c r="H572" s="37"/>
    </row>
    <row r="573" spans="1:8" x14ac:dyDescent="0.25">
      <c r="A573" s="36"/>
      <c r="B573" s="36"/>
      <c r="C573" s="37"/>
      <c r="D573" s="37"/>
      <c r="E573" s="37"/>
      <c r="F573" s="37"/>
      <c r="G573" s="37"/>
      <c r="H573" s="37"/>
    </row>
    <row r="574" spans="1:8" x14ac:dyDescent="0.25">
      <c r="A574" s="36"/>
      <c r="B574" s="36"/>
      <c r="C574" s="37"/>
      <c r="D574" s="37"/>
      <c r="E574" s="37"/>
      <c r="F574" s="37"/>
      <c r="G574" s="37"/>
      <c r="H574" s="37"/>
    </row>
    <row r="575" spans="1:8" x14ac:dyDescent="0.25">
      <c r="A575" s="36"/>
      <c r="B575" s="36"/>
      <c r="C575" s="37"/>
      <c r="D575" s="37"/>
      <c r="E575" s="37"/>
      <c r="F575" s="37"/>
      <c r="G575" s="37"/>
      <c r="H575" s="37"/>
    </row>
    <row r="576" spans="1:8" x14ac:dyDescent="0.25">
      <c r="A576" s="36"/>
      <c r="B576" s="36"/>
      <c r="C576" s="37"/>
      <c r="D576" s="37"/>
      <c r="E576" s="37"/>
      <c r="F576" s="37"/>
      <c r="G576" s="37"/>
      <c r="H576" s="37"/>
    </row>
    <row r="577" spans="1:8" x14ac:dyDescent="0.25">
      <c r="A577" s="36"/>
      <c r="B577" s="36"/>
      <c r="C577" s="37"/>
      <c r="D577" s="37"/>
      <c r="E577" s="37"/>
      <c r="F577" s="37"/>
      <c r="G577" s="37"/>
      <c r="H577" s="37"/>
    </row>
    <row r="578" spans="1:8" x14ac:dyDescent="0.25">
      <c r="A578" s="36"/>
      <c r="B578" s="36"/>
      <c r="C578" s="37"/>
      <c r="D578" s="37"/>
      <c r="E578" s="37"/>
      <c r="F578" s="37"/>
      <c r="G578" s="37"/>
      <c r="H578" s="37"/>
    </row>
    <row r="579" spans="1:8" x14ac:dyDescent="0.25">
      <c r="A579" s="36"/>
      <c r="B579" s="36"/>
      <c r="C579" s="37"/>
      <c r="D579" s="37"/>
      <c r="E579" s="37"/>
      <c r="F579" s="37"/>
      <c r="G579" s="37"/>
      <c r="H579" s="37"/>
    </row>
    <row r="580" spans="1:8" x14ac:dyDescent="0.25">
      <c r="A580" s="36"/>
      <c r="B580" s="36"/>
      <c r="C580" s="37"/>
      <c r="D580" s="37"/>
      <c r="E580" s="37"/>
      <c r="F580" s="37"/>
      <c r="G580" s="37"/>
      <c r="H580" s="37"/>
    </row>
    <row r="581" spans="1:8" x14ac:dyDescent="0.25">
      <c r="A581" s="36"/>
      <c r="B581" s="36"/>
      <c r="C581" s="37"/>
      <c r="D581" s="37"/>
      <c r="E581" s="37"/>
      <c r="F581" s="37"/>
      <c r="G581" s="37"/>
      <c r="H581" s="37"/>
    </row>
    <row r="582" spans="1:8" x14ac:dyDescent="0.25">
      <c r="A582" s="36"/>
      <c r="B582" s="36"/>
      <c r="C582" s="37"/>
      <c r="D582" s="37"/>
      <c r="E582" s="37"/>
      <c r="F582" s="37"/>
      <c r="G582" s="37"/>
      <c r="H582" s="37"/>
    </row>
    <row r="583" spans="1:8" x14ac:dyDescent="0.25">
      <c r="A583" s="36"/>
      <c r="B583" s="36"/>
      <c r="C583" s="37"/>
      <c r="D583" s="37"/>
      <c r="E583" s="37"/>
      <c r="F583" s="37"/>
      <c r="G583" s="37"/>
      <c r="H583" s="37"/>
    </row>
    <row r="584" spans="1:8" x14ac:dyDescent="0.25">
      <c r="A584" s="36"/>
      <c r="B584" s="36"/>
      <c r="C584" s="37"/>
      <c r="D584" s="37"/>
      <c r="E584" s="37"/>
      <c r="F584" s="37"/>
      <c r="G584" s="37"/>
      <c r="H584" s="37"/>
    </row>
    <row r="585" spans="1:8" x14ac:dyDescent="0.25">
      <c r="A585" s="36"/>
      <c r="B585" s="36"/>
      <c r="C585" s="37"/>
      <c r="D585" s="37"/>
      <c r="E585" s="37"/>
      <c r="F585" s="37"/>
      <c r="G585" s="37"/>
      <c r="H585" s="37"/>
    </row>
    <row r="586" spans="1:8" x14ac:dyDescent="0.25">
      <c r="A586" s="36"/>
      <c r="B586" s="36"/>
      <c r="C586" s="37"/>
      <c r="D586" s="37"/>
      <c r="E586" s="37"/>
      <c r="F586" s="37"/>
      <c r="G586" s="37"/>
      <c r="H586" s="37"/>
    </row>
    <row r="587" spans="1:8" x14ac:dyDescent="0.25">
      <c r="A587" s="36"/>
      <c r="B587" s="36"/>
      <c r="C587" s="37"/>
      <c r="D587" s="37"/>
      <c r="E587" s="37"/>
      <c r="F587" s="37"/>
      <c r="G587" s="37"/>
      <c r="H587" s="37"/>
    </row>
    <row r="588" spans="1:8" x14ac:dyDescent="0.25">
      <c r="A588" s="36"/>
      <c r="B588" s="36"/>
      <c r="C588" s="37"/>
      <c r="D588" s="37"/>
      <c r="E588" s="37"/>
      <c r="F588" s="37"/>
      <c r="G588" s="37"/>
      <c r="H588" s="37"/>
    </row>
    <row r="589" spans="1:8" x14ac:dyDescent="0.25">
      <c r="A589" s="36"/>
      <c r="B589" s="36"/>
      <c r="C589" s="37"/>
      <c r="D589" s="37"/>
      <c r="E589" s="37"/>
      <c r="F589" s="37"/>
      <c r="G589" s="37"/>
      <c r="H589" s="37"/>
    </row>
    <row r="590" spans="1:8" x14ac:dyDescent="0.25">
      <c r="A590" s="36"/>
      <c r="B590" s="36"/>
      <c r="C590" s="37"/>
      <c r="D590" s="37"/>
      <c r="E590" s="37"/>
      <c r="F590" s="37"/>
      <c r="G590" s="37"/>
      <c r="H590" s="37"/>
    </row>
    <row r="591" spans="1:8" x14ac:dyDescent="0.25">
      <c r="A591" s="36"/>
      <c r="B591" s="36"/>
      <c r="C591" s="37"/>
      <c r="D591" s="37"/>
      <c r="E591" s="37"/>
      <c r="F591" s="37"/>
      <c r="G591" s="37"/>
      <c r="H591" s="37"/>
    </row>
    <row r="592" spans="1:8" x14ac:dyDescent="0.25">
      <c r="A592" s="36"/>
      <c r="B592" s="36"/>
      <c r="C592" s="37"/>
      <c r="D592" s="37"/>
      <c r="E592" s="37"/>
      <c r="F592" s="37"/>
      <c r="G592" s="37"/>
      <c r="H592" s="37"/>
    </row>
    <row r="593" spans="1:8" x14ac:dyDescent="0.25">
      <c r="A593" s="36"/>
      <c r="B593" s="36"/>
      <c r="C593" s="37"/>
      <c r="D593" s="37"/>
      <c r="E593" s="37"/>
      <c r="F593" s="37"/>
      <c r="G593" s="37"/>
      <c r="H593" s="37"/>
    </row>
    <row r="594" spans="1:8" x14ac:dyDescent="0.25">
      <c r="A594" s="36"/>
      <c r="B594" s="36"/>
      <c r="C594" s="37"/>
      <c r="D594" s="37"/>
      <c r="E594" s="37"/>
      <c r="F594" s="37"/>
      <c r="G594" s="37"/>
      <c r="H594" s="37"/>
    </row>
    <row r="595" spans="1:8" x14ac:dyDescent="0.25">
      <c r="A595" s="36"/>
      <c r="B595" s="36"/>
      <c r="C595" s="37"/>
      <c r="D595" s="37"/>
      <c r="E595" s="37"/>
      <c r="F595" s="37"/>
      <c r="G595" s="37"/>
      <c r="H595" s="37"/>
    </row>
    <row r="596" spans="1:8" x14ac:dyDescent="0.25">
      <c r="A596" s="36"/>
      <c r="B596" s="36"/>
      <c r="C596" s="37"/>
      <c r="D596" s="37"/>
      <c r="E596" s="37"/>
      <c r="F596" s="37"/>
      <c r="G596" s="37"/>
      <c r="H596" s="37"/>
    </row>
    <row r="597" spans="1:8" x14ac:dyDescent="0.25">
      <c r="A597" s="36"/>
      <c r="B597" s="36"/>
      <c r="C597" s="37"/>
      <c r="D597" s="37"/>
      <c r="E597" s="37"/>
      <c r="F597" s="37"/>
      <c r="G597" s="37"/>
      <c r="H597" s="37"/>
    </row>
    <row r="598" spans="1:8" x14ac:dyDescent="0.25">
      <c r="A598" s="36"/>
      <c r="B598" s="36"/>
      <c r="C598" s="37"/>
      <c r="D598" s="37"/>
      <c r="E598" s="37"/>
      <c r="F598" s="37"/>
      <c r="G598" s="37"/>
      <c r="H598" s="37"/>
    </row>
    <row r="599" spans="1:8" x14ac:dyDescent="0.25">
      <c r="A599" s="36"/>
      <c r="B599" s="36"/>
      <c r="C599" s="37"/>
      <c r="D599" s="37"/>
      <c r="E599" s="37"/>
      <c r="F599" s="37"/>
      <c r="G599" s="37"/>
      <c r="H599" s="37"/>
    </row>
    <row r="600" spans="1:8" x14ac:dyDescent="0.25">
      <c r="A600" s="36"/>
      <c r="B600" s="36"/>
      <c r="C600" s="37"/>
      <c r="D600" s="37"/>
      <c r="E600" s="37"/>
      <c r="F600" s="37"/>
      <c r="G600" s="37"/>
      <c r="H600" s="37"/>
    </row>
    <row r="601" spans="1:8" x14ac:dyDescent="0.25">
      <c r="A601" s="36"/>
      <c r="B601" s="36"/>
      <c r="C601" s="37"/>
      <c r="D601" s="37"/>
      <c r="E601" s="37"/>
      <c r="F601" s="37"/>
      <c r="G601" s="37"/>
      <c r="H601" s="37"/>
    </row>
    <row r="602" spans="1:8" x14ac:dyDescent="0.25">
      <c r="A602" s="36"/>
      <c r="B602" s="36"/>
      <c r="C602" s="37"/>
      <c r="D602" s="37"/>
      <c r="E602" s="37"/>
      <c r="F602" s="37"/>
      <c r="G602" s="37"/>
      <c r="H602" s="37"/>
    </row>
    <row r="603" spans="1:8" x14ac:dyDescent="0.25">
      <c r="A603" s="36"/>
      <c r="B603" s="36"/>
      <c r="C603" s="37"/>
      <c r="D603" s="37"/>
      <c r="E603" s="37"/>
      <c r="F603" s="37"/>
      <c r="G603" s="37"/>
      <c r="H603" s="37"/>
    </row>
    <row r="604" spans="1:8" x14ac:dyDescent="0.25">
      <c r="A604" s="36"/>
      <c r="B604" s="36"/>
      <c r="C604" s="37"/>
      <c r="D604" s="37"/>
      <c r="E604" s="37"/>
      <c r="F604" s="37"/>
      <c r="G604" s="37"/>
      <c r="H604" s="37"/>
    </row>
    <row r="605" spans="1:8" x14ac:dyDescent="0.25">
      <c r="A605" s="36"/>
      <c r="B605" s="36"/>
      <c r="C605" s="37"/>
      <c r="D605" s="37"/>
      <c r="E605" s="37"/>
      <c r="F605" s="37"/>
      <c r="G605" s="37"/>
      <c r="H605" s="37"/>
    </row>
    <row r="606" spans="1:8" x14ac:dyDescent="0.25">
      <c r="A606" s="36"/>
      <c r="B606" s="36"/>
      <c r="C606" s="37"/>
      <c r="D606" s="37"/>
      <c r="E606" s="37"/>
      <c r="F606" s="37"/>
      <c r="G606" s="37"/>
      <c r="H606" s="37"/>
    </row>
    <row r="607" spans="1:8" x14ac:dyDescent="0.25">
      <c r="A607" s="36"/>
      <c r="B607" s="36"/>
      <c r="C607" s="37"/>
      <c r="D607" s="37"/>
      <c r="E607" s="37"/>
      <c r="F607" s="37"/>
      <c r="G607" s="37"/>
      <c r="H607" s="37"/>
    </row>
    <row r="608" spans="1:8" x14ac:dyDescent="0.25">
      <c r="A608" s="36"/>
      <c r="B608" s="36"/>
      <c r="C608" s="37"/>
      <c r="D608" s="37"/>
      <c r="E608" s="37"/>
      <c r="F608" s="37"/>
      <c r="G608" s="37"/>
      <c r="H608" s="37"/>
    </row>
    <row r="609" spans="1:8" x14ac:dyDescent="0.25">
      <c r="A609" s="36"/>
      <c r="B609" s="36"/>
      <c r="C609" s="37"/>
      <c r="D609" s="37"/>
      <c r="E609" s="37"/>
      <c r="F609" s="37"/>
      <c r="G609" s="37"/>
      <c r="H609" s="37"/>
    </row>
    <row r="610" spans="1:8" x14ac:dyDescent="0.25">
      <c r="A610" s="36"/>
      <c r="B610" s="36"/>
      <c r="C610" s="37"/>
      <c r="D610" s="37"/>
      <c r="E610" s="37"/>
      <c r="F610" s="37"/>
      <c r="G610" s="37"/>
      <c r="H610" s="37"/>
    </row>
    <row r="611" spans="1:8" x14ac:dyDescent="0.25">
      <c r="A611" s="36"/>
      <c r="B611" s="36"/>
      <c r="C611" s="37"/>
      <c r="D611" s="37"/>
      <c r="E611" s="37"/>
      <c r="F611" s="37"/>
      <c r="G611" s="37"/>
      <c r="H611" s="37"/>
    </row>
    <row r="612" spans="1:8" x14ac:dyDescent="0.25">
      <c r="A612" s="36"/>
      <c r="B612" s="36"/>
      <c r="C612" s="37"/>
      <c r="D612" s="37"/>
      <c r="E612" s="37"/>
      <c r="F612" s="37"/>
      <c r="G612" s="37"/>
      <c r="H612" s="37"/>
    </row>
    <row r="613" spans="1:8" x14ac:dyDescent="0.25">
      <c r="A613" s="36"/>
      <c r="B613" s="36"/>
      <c r="C613" s="37"/>
      <c r="D613" s="37"/>
      <c r="E613" s="37"/>
      <c r="F613" s="37"/>
      <c r="G613" s="37"/>
      <c r="H613" s="37"/>
    </row>
    <row r="614" spans="1:8" x14ac:dyDescent="0.25">
      <c r="A614" s="36"/>
      <c r="B614" s="36"/>
      <c r="C614" s="37"/>
      <c r="D614" s="37"/>
      <c r="E614" s="37"/>
      <c r="F614" s="37"/>
      <c r="G614" s="37"/>
      <c r="H614" s="37"/>
    </row>
    <row r="615" spans="1:8" x14ac:dyDescent="0.25">
      <c r="A615" s="36"/>
      <c r="B615" s="36"/>
      <c r="C615" s="37"/>
      <c r="D615" s="37"/>
      <c r="E615" s="37"/>
      <c r="F615" s="37"/>
      <c r="G615" s="37"/>
      <c r="H615" s="37"/>
    </row>
    <row r="616" spans="1:8" x14ac:dyDescent="0.25">
      <c r="A616" s="36"/>
      <c r="B616" s="36"/>
      <c r="C616" s="37"/>
      <c r="D616" s="37"/>
      <c r="E616" s="37"/>
      <c r="F616" s="37"/>
      <c r="G616" s="37"/>
      <c r="H616" s="37"/>
    </row>
    <row r="617" spans="1:8" x14ac:dyDescent="0.25">
      <c r="A617" s="36"/>
      <c r="B617" s="36"/>
      <c r="C617" s="37"/>
      <c r="D617" s="37"/>
      <c r="E617" s="37"/>
      <c r="F617" s="37"/>
      <c r="G617" s="37"/>
      <c r="H617" s="37"/>
    </row>
    <row r="618" spans="1:8" x14ac:dyDescent="0.25">
      <c r="A618" s="36"/>
      <c r="B618" s="36"/>
      <c r="C618" s="37"/>
      <c r="D618" s="37"/>
      <c r="E618" s="37"/>
      <c r="F618" s="37"/>
      <c r="G618" s="37"/>
      <c r="H618" s="37"/>
    </row>
    <row r="619" spans="1:8" x14ac:dyDescent="0.25">
      <c r="A619" s="36"/>
      <c r="B619" s="36"/>
      <c r="C619" s="37"/>
      <c r="D619" s="37"/>
      <c r="E619" s="37"/>
      <c r="F619" s="37"/>
      <c r="G619" s="37"/>
      <c r="H619" s="37"/>
    </row>
    <row r="620" spans="1:8" x14ac:dyDescent="0.25">
      <c r="A620" s="36"/>
      <c r="B620" s="36"/>
      <c r="C620" s="37"/>
      <c r="D620" s="37"/>
      <c r="E620" s="37"/>
      <c r="F620" s="37"/>
      <c r="G620" s="37"/>
      <c r="H620" s="37"/>
    </row>
    <row r="621" spans="1:8" x14ac:dyDescent="0.25">
      <c r="A621" s="36"/>
      <c r="B621" s="36"/>
      <c r="C621" s="37"/>
      <c r="D621" s="37"/>
      <c r="E621" s="37"/>
      <c r="F621" s="37"/>
      <c r="G621" s="37"/>
      <c r="H621" s="37"/>
    </row>
    <row r="622" spans="1:8" x14ac:dyDescent="0.25">
      <c r="A622" s="36"/>
      <c r="B622" s="36"/>
      <c r="C622" s="37"/>
      <c r="D622" s="37"/>
      <c r="E622" s="37"/>
      <c r="F622" s="37"/>
      <c r="G622" s="37"/>
      <c r="H622" s="37"/>
    </row>
    <row r="623" spans="1:8" x14ac:dyDescent="0.25">
      <c r="A623" s="36"/>
      <c r="B623" s="36"/>
      <c r="C623" s="37"/>
      <c r="D623" s="37"/>
      <c r="E623" s="37"/>
      <c r="F623" s="37"/>
      <c r="G623" s="37"/>
      <c r="H623" s="37"/>
    </row>
    <row r="624" spans="1:8" x14ac:dyDescent="0.25">
      <c r="A624" s="36"/>
      <c r="B624" s="36"/>
      <c r="C624" s="37"/>
      <c r="D624" s="37"/>
      <c r="E624" s="37"/>
      <c r="F624" s="37"/>
      <c r="G624" s="37"/>
      <c r="H624" s="37"/>
    </row>
    <row r="625" spans="1:8" x14ac:dyDescent="0.25">
      <c r="A625" s="36"/>
      <c r="B625" s="36"/>
      <c r="C625" s="37"/>
      <c r="D625" s="37"/>
      <c r="E625" s="37"/>
      <c r="F625" s="37"/>
      <c r="G625" s="37"/>
      <c r="H625" s="37"/>
    </row>
    <row r="626" spans="1:8" x14ac:dyDescent="0.25">
      <c r="A626" s="36"/>
      <c r="B626" s="36"/>
      <c r="C626" s="37"/>
      <c r="D626" s="37"/>
      <c r="E626" s="37"/>
      <c r="F626" s="37"/>
      <c r="G626" s="37"/>
      <c r="H626" s="37"/>
    </row>
    <row r="627" spans="1:8" x14ac:dyDescent="0.25">
      <c r="A627" s="36"/>
      <c r="B627" s="36"/>
      <c r="C627" s="37"/>
      <c r="D627" s="37"/>
      <c r="E627" s="37"/>
      <c r="F627" s="37"/>
      <c r="G627" s="37"/>
      <c r="H627" s="37"/>
    </row>
    <row r="628" spans="1:8" x14ac:dyDescent="0.25">
      <c r="A628" s="36"/>
      <c r="B628" s="36"/>
      <c r="C628" s="37"/>
      <c r="D628" s="37"/>
      <c r="E628" s="37"/>
      <c r="F628" s="37"/>
      <c r="G628" s="37"/>
      <c r="H628" s="37"/>
    </row>
    <row r="629" spans="1:8" x14ac:dyDescent="0.25">
      <c r="A629" s="36"/>
      <c r="B629" s="36"/>
      <c r="C629" s="37"/>
      <c r="D629" s="37"/>
      <c r="E629" s="37"/>
      <c r="F629" s="37"/>
      <c r="G629" s="37"/>
      <c r="H629" s="37"/>
    </row>
    <row r="630" spans="1:8" x14ac:dyDescent="0.25">
      <c r="A630" s="36"/>
      <c r="B630" s="36"/>
      <c r="C630" s="37"/>
      <c r="D630" s="37"/>
      <c r="E630" s="37"/>
      <c r="F630" s="37"/>
      <c r="G630" s="37"/>
      <c r="H630" s="37"/>
    </row>
    <row r="631" spans="1:8" x14ac:dyDescent="0.25">
      <c r="A631" s="36"/>
      <c r="B631" s="36"/>
      <c r="C631" s="37"/>
      <c r="D631" s="37"/>
      <c r="E631" s="37"/>
      <c r="F631" s="37"/>
      <c r="G631" s="37"/>
      <c r="H631" s="37"/>
    </row>
    <row r="632" spans="1:8" x14ac:dyDescent="0.25">
      <c r="A632" s="36"/>
      <c r="B632" s="36"/>
      <c r="C632" s="37"/>
      <c r="D632" s="37"/>
      <c r="E632" s="37"/>
      <c r="F632" s="37"/>
      <c r="G632" s="37"/>
      <c r="H632" s="37"/>
    </row>
    <row r="633" spans="1:8" x14ac:dyDescent="0.25">
      <c r="A633" s="36"/>
      <c r="B633" s="36"/>
      <c r="C633" s="37"/>
      <c r="D633" s="37"/>
      <c r="E633" s="37"/>
      <c r="F633" s="37"/>
      <c r="G633" s="37"/>
      <c r="H633" s="37"/>
    </row>
    <row r="634" spans="1:8" x14ac:dyDescent="0.25">
      <c r="A634" s="36"/>
      <c r="B634" s="36"/>
      <c r="C634" s="37"/>
      <c r="D634" s="37"/>
      <c r="E634" s="37"/>
      <c r="F634" s="37"/>
      <c r="G634" s="37"/>
      <c r="H634" s="37"/>
    </row>
    <row r="635" spans="1:8" x14ac:dyDescent="0.25">
      <c r="A635" s="36"/>
      <c r="B635" s="36"/>
      <c r="C635" s="37"/>
      <c r="D635" s="37"/>
      <c r="E635" s="37"/>
      <c r="F635" s="37"/>
      <c r="G635" s="37"/>
      <c r="H635" s="37"/>
    </row>
    <row r="636" spans="1:8" x14ac:dyDescent="0.25">
      <c r="A636" s="36"/>
      <c r="B636" s="36"/>
      <c r="C636" s="37"/>
      <c r="D636" s="37"/>
      <c r="E636" s="37"/>
      <c r="F636" s="37"/>
      <c r="G636" s="37"/>
      <c r="H636" s="37"/>
    </row>
    <row r="637" spans="1:8" x14ac:dyDescent="0.25">
      <c r="A637" s="36"/>
      <c r="B637" s="36"/>
      <c r="C637" s="37"/>
      <c r="D637" s="37"/>
      <c r="E637" s="37"/>
      <c r="F637" s="37"/>
      <c r="G637" s="37"/>
      <c r="H637" s="37"/>
    </row>
    <row r="638" spans="1:8" x14ac:dyDescent="0.25">
      <c r="A638" s="36"/>
      <c r="B638" s="36"/>
      <c r="C638" s="37"/>
      <c r="D638" s="37"/>
      <c r="E638" s="37"/>
      <c r="F638" s="37"/>
      <c r="G638" s="37"/>
      <c r="H638" s="37"/>
    </row>
    <row r="639" spans="1:8" x14ac:dyDescent="0.25">
      <c r="A639" s="36"/>
      <c r="B639" s="36"/>
      <c r="C639" s="37"/>
      <c r="D639" s="37"/>
      <c r="E639" s="37"/>
      <c r="F639" s="37"/>
      <c r="G639" s="37"/>
      <c r="H639" s="37"/>
    </row>
    <row r="640" spans="1:8" x14ac:dyDescent="0.25">
      <c r="A640" s="36"/>
      <c r="B640" s="36"/>
      <c r="C640" s="37"/>
      <c r="D640" s="37"/>
      <c r="E640" s="37"/>
      <c r="F640" s="37"/>
      <c r="G640" s="37"/>
      <c r="H640" s="37"/>
    </row>
    <row r="641" spans="1:8" x14ac:dyDescent="0.25">
      <c r="A641" s="36"/>
      <c r="B641" s="36"/>
      <c r="C641" s="37"/>
      <c r="D641" s="37"/>
      <c r="E641" s="37"/>
      <c r="F641" s="37"/>
      <c r="G641" s="37"/>
      <c r="H641" s="37"/>
    </row>
    <row r="642" spans="1:8" x14ac:dyDescent="0.25">
      <c r="A642" s="36"/>
      <c r="B642" s="36"/>
      <c r="C642" s="37"/>
      <c r="D642" s="37"/>
      <c r="E642" s="37"/>
      <c r="F642" s="37"/>
      <c r="G642" s="37"/>
      <c r="H642" s="37"/>
    </row>
    <row r="643" spans="1:8" x14ac:dyDescent="0.25">
      <c r="A643" s="36"/>
      <c r="B643" s="36"/>
      <c r="C643" s="37"/>
      <c r="D643" s="37"/>
      <c r="E643" s="37"/>
      <c r="F643" s="37"/>
      <c r="G643" s="37"/>
      <c r="H643" s="37"/>
    </row>
    <row r="644" spans="1:8" x14ac:dyDescent="0.25">
      <c r="A644" s="36"/>
      <c r="B644" s="36"/>
      <c r="C644" s="37"/>
      <c r="D644" s="37"/>
      <c r="E644" s="37"/>
      <c r="F644" s="37"/>
      <c r="G644" s="37"/>
      <c r="H644" s="37"/>
    </row>
    <row r="645" spans="1:8" x14ac:dyDescent="0.25">
      <c r="A645" s="36"/>
      <c r="B645" s="36"/>
      <c r="C645" s="37"/>
      <c r="D645" s="37"/>
      <c r="E645" s="37"/>
      <c r="F645" s="37"/>
      <c r="G645" s="37"/>
      <c r="H645" s="37"/>
    </row>
    <row r="646" spans="1:8" x14ac:dyDescent="0.25">
      <c r="A646" s="36"/>
      <c r="B646" s="36"/>
      <c r="C646" s="37"/>
      <c r="D646" s="37"/>
      <c r="E646" s="37"/>
      <c r="F646" s="37"/>
      <c r="G646" s="37"/>
      <c r="H646" s="37"/>
    </row>
    <row r="647" spans="1:8" x14ac:dyDescent="0.25">
      <c r="A647" s="36"/>
      <c r="B647" s="36"/>
      <c r="C647" s="37"/>
      <c r="D647" s="37"/>
      <c r="E647" s="37"/>
      <c r="F647" s="37"/>
      <c r="G647" s="37"/>
      <c r="H647" s="37"/>
    </row>
    <row r="648" spans="1:8" x14ac:dyDescent="0.25">
      <c r="A648" s="36"/>
      <c r="B648" s="36"/>
      <c r="C648" s="37"/>
      <c r="D648" s="37"/>
      <c r="E648" s="37"/>
      <c r="F648" s="37"/>
      <c r="G648" s="37"/>
      <c r="H648" s="37"/>
    </row>
    <row r="649" spans="1:8" x14ac:dyDescent="0.25">
      <c r="A649" s="36"/>
      <c r="B649" s="36"/>
      <c r="C649" s="37"/>
      <c r="D649" s="37"/>
      <c r="E649" s="37"/>
      <c r="F649" s="37"/>
      <c r="G649" s="37"/>
      <c r="H649" s="37"/>
    </row>
    <row r="650" spans="1:8" x14ac:dyDescent="0.25">
      <c r="A650" s="36"/>
      <c r="B650" s="36"/>
      <c r="C650" s="37"/>
      <c r="D650" s="37"/>
      <c r="E650" s="37"/>
      <c r="F650" s="37"/>
      <c r="G650" s="37"/>
      <c r="H650" s="37"/>
    </row>
    <row r="651" spans="1:8" x14ac:dyDescent="0.25">
      <c r="A651" s="36"/>
      <c r="B651" s="36"/>
      <c r="C651" s="37"/>
      <c r="D651" s="37"/>
      <c r="E651" s="37"/>
      <c r="F651" s="37"/>
      <c r="G651" s="37"/>
      <c r="H651" s="37"/>
    </row>
    <row r="652" spans="1:8" x14ac:dyDescent="0.25">
      <c r="A652" s="36"/>
      <c r="B652" s="36"/>
      <c r="C652" s="37"/>
      <c r="D652" s="37"/>
      <c r="E652" s="37"/>
      <c r="F652" s="37"/>
      <c r="G652" s="37"/>
      <c r="H652" s="37"/>
    </row>
    <row r="653" spans="1:8" x14ac:dyDescent="0.25">
      <c r="A653" s="36"/>
      <c r="B653" s="36"/>
      <c r="C653" s="37"/>
      <c r="D653" s="37"/>
      <c r="E653" s="37"/>
      <c r="F653" s="37"/>
      <c r="G653" s="37"/>
      <c r="H653" s="37"/>
    </row>
    <row r="654" spans="1:8" x14ac:dyDescent="0.25">
      <c r="A654" s="36"/>
      <c r="B654" s="36"/>
      <c r="C654" s="37"/>
      <c r="D654" s="37"/>
      <c r="E654" s="37"/>
      <c r="F654" s="37"/>
      <c r="G654" s="37"/>
      <c r="H654" s="37"/>
    </row>
    <row r="655" spans="1:8" x14ac:dyDescent="0.25">
      <c r="A655" s="36"/>
      <c r="B655" s="36"/>
      <c r="C655" s="37"/>
      <c r="D655" s="37"/>
      <c r="E655" s="37"/>
      <c r="F655" s="37"/>
      <c r="G655" s="37"/>
      <c r="H655" s="37"/>
    </row>
    <row r="656" spans="1:8" x14ac:dyDescent="0.25">
      <c r="A656" s="36"/>
      <c r="B656" s="36"/>
      <c r="C656" s="37"/>
      <c r="D656" s="37"/>
      <c r="E656" s="37"/>
      <c r="F656" s="37"/>
      <c r="G656" s="37"/>
      <c r="H656" s="37"/>
    </row>
    <row r="657" spans="1:8" x14ac:dyDescent="0.25">
      <c r="A657" s="36"/>
      <c r="B657" s="36"/>
      <c r="C657" s="37"/>
      <c r="D657" s="37"/>
      <c r="E657" s="37"/>
      <c r="F657" s="37"/>
      <c r="G657" s="37"/>
      <c r="H657" s="37"/>
    </row>
    <row r="658" spans="1:8" x14ac:dyDescent="0.25">
      <c r="A658" s="36"/>
      <c r="B658" s="36"/>
      <c r="C658" s="37"/>
      <c r="D658" s="37"/>
      <c r="E658" s="37"/>
      <c r="F658" s="37"/>
      <c r="G658" s="37"/>
      <c r="H658" s="37"/>
    </row>
    <row r="659" spans="1:8" x14ac:dyDescent="0.25">
      <c r="A659" s="36"/>
      <c r="B659" s="36"/>
      <c r="C659" s="37"/>
      <c r="D659" s="37"/>
      <c r="E659" s="37"/>
      <c r="F659" s="37"/>
      <c r="G659" s="37"/>
      <c r="H659" s="37"/>
    </row>
    <row r="660" spans="1:8" x14ac:dyDescent="0.25">
      <c r="A660" s="36"/>
      <c r="B660" s="36"/>
      <c r="C660" s="37"/>
      <c r="D660" s="37"/>
      <c r="E660" s="37"/>
      <c r="F660" s="37"/>
      <c r="G660" s="37"/>
      <c r="H660" s="37"/>
    </row>
    <row r="661" spans="1:8" x14ac:dyDescent="0.25">
      <c r="A661" s="36"/>
      <c r="B661" s="36"/>
      <c r="C661" s="37"/>
      <c r="D661" s="37"/>
      <c r="E661" s="37"/>
      <c r="F661" s="37"/>
      <c r="G661" s="37"/>
      <c r="H661" s="37"/>
    </row>
    <row r="662" spans="1:8" x14ac:dyDescent="0.25">
      <c r="A662" s="36"/>
      <c r="B662" s="36"/>
      <c r="C662" s="37"/>
      <c r="D662" s="37"/>
      <c r="E662" s="37"/>
      <c r="F662" s="37"/>
      <c r="G662" s="37"/>
      <c r="H662" s="37"/>
    </row>
    <row r="663" spans="1:8" x14ac:dyDescent="0.25">
      <c r="A663" s="36"/>
      <c r="B663" s="36"/>
      <c r="C663" s="37"/>
      <c r="D663" s="37"/>
      <c r="E663" s="37"/>
      <c r="F663" s="37"/>
      <c r="G663" s="37"/>
      <c r="H663" s="37"/>
    </row>
    <row r="664" spans="1:8" x14ac:dyDescent="0.25">
      <c r="A664" s="36"/>
      <c r="B664" s="36"/>
      <c r="C664" s="37"/>
      <c r="D664" s="37"/>
      <c r="E664" s="37"/>
      <c r="F664" s="37"/>
      <c r="G664" s="37"/>
      <c r="H664" s="37"/>
    </row>
    <row r="665" spans="1:8" x14ac:dyDescent="0.25">
      <c r="A665" s="36"/>
      <c r="B665" s="36"/>
      <c r="C665" s="37"/>
      <c r="D665" s="37"/>
      <c r="E665" s="37"/>
      <c r="F665" s="37"/>
      <c r="G665" s="37"/>
      <c r="H665" s="37"/>
    </row>
    <row r="666" spans="1:8" x14ac:dyDescent="0.25">
      <c r="A666" s="36"/>
      <c r="B666" s="36"/>
      <c r="C666" s="37"/>
      <c r="D666" s="37"/>
      <c r="E666" s="37"/>
      <c r="F666" s="37"/>
      <c r="G666" s="37"/>
      <c r="H666" s="37"/>
    </row>
    <row r="667" spans="1:8" x14ac:dyDescent="0.25">
      <c r="A667" s="36"/>
      <c r="B667" s="36"/>
      <c r="C667" s="37"/>
      <c r="D667" s="37"/>
      <c r="E667" s="37"/>
      <c r="F667" s="37"/>
      <c r="G667" s="37"/>
      <c r="H667" s="37"/>
    </row>
    <row r="668" spans="1:8" x14ac:dyDescent="0.25">
      <c r="A668" s="36"/>
      <c r="B668" s="36"/>
      <c r="C668" s="37"/>
      <c r="D668" s="37"/>
      <c r="E668" s="37"/>
      <c r="F668" s="37"/>
      <c r="G668" s="37"/>
      <c r="H668" s="37"/>
    </row>
    <row r="669" spans="1:8" x14ac:dyDescent="0.25">
      <c r="A669" s="36"/>
      <c r="B669" s="36"/>
      <c r="C669" s="37"/>
      <c r="D669" s="37"/>
      <c r="E669" s="37"/>
      <c r="F669" s="37"/>
      <c r="G669" s="37"/>
      <c r="H669" s="37"/>
    </row>
    <row r="670" spans="1:8" x14ac:dyDescent="0.25">
      <c r="A670" s="36"/>
      <c r="B670" s="36"/>
      <c r="C670" s="37"/>
      <c r="D670" s="37"/>
      <c r="E670" s="37"/>
      <c r="F670" s="37"/>
      <c r="G670" s="37"/>
      <c r="H670" s="37"/>
    </row>
    <row r="671" spans="1:8" x14ac:dyDescent="0.25">
      <c r="A671" s="36"/>
      <c r="B671" s="36"/>
      <c r="C671" s="37"/>
      <c r="D671" s="37"/>
      <c r="E671" s="37"/>
      <c r="F671" s="37"/>
      <c r="G671" s="37"/>
      <c r="H671" s="37"/>
    </row>
    <row r="672" spans="1:8" x14ac:dyDescent="0.25">
      <c r="A672" s="36"/>
      <c r="B672" s="36"/>
      <c r="C672" s="37"/>
      <c r="D672" s="37"/>
      <c r="E672" s="37"/>
      <c r="F672" s="37"/>
      <c r="G672" s="37"/>
      <c r="H672" s="37"/>
    </row>
    <row r="673" spans="1:8" x14ac:dyDescent="0.25">
      <c r="A673" s="36"/>
      <c r="B673" s="36"/>
      <c r="C673" s="37"/>
      <c r="D673" s="37"/>
      <c r="E673" s="37"/>
      <c r="F673" s="37"/>
      <c r="G673" s="37"/>
      <c r="H673" s="37"/>
    </row>
    <row r="674" spans="1:8" x14ac:dyDescent="0.25">
      <c r="A674" s="36"/>
      <c r="B674" s="36"/>
      <c r="C674" s="37"/>
      <c r="D674" s="37"/>
      <c r="E674" s="37"/>
      <c r="F674" s="37"/>
      <c r="G674" s="37"/>
      <c r="H674" s="37"/>
    </row>
    <row r="675" spans="1:8" x14ac:dyDescent="0.25">
      <c r="A675" s="36"/>
      <c r="B675" s="36"/>
      <c r="C675" s="37"/>
      <c r="D675" s="37"/>
      <c r="E675" s="37"/>
      <c r="F675" s="37"/>
      <c r="G675" s="37"/>
      <c r="H675" s="37"/>
    </row>
    <row r="676" spans="1:8" x14ac:dyDescent="0.25">
      <c r="A676" s="36"/>
      <c r="B676" s="36"/>
      <c r="C676" s="37"/>
      <c r="D676" s="37"/>
      <c r="E676" s="37"/>
      <c r="F676" s="37"/>
      <c r="G676" s="37"/>
      <c r="H676" s="37"/>
    </row>
    <row r="677" spans="1:8" x14ac:dyDescent="0.25">
      <c r="A677" s="36"/>
      <c r="B677" s="36"/>
      <c r="C677" s="37"/>
      <c r="D677" s="37"/>
      <c r="E677" s="37"/>
      <c r="F677" s="37"/>
      <c r="G677" s="37"/>
      <c r="H677" s="37"/>
    </row>
    <row r="678" spans="1:8" x14ac:dyDescent="0.25">
      <c r="A678" s="36"/>
      <c r="B678" s="36"/>
      <c r="C678" s="37"/>
      <c r="D678" s="37"/>
      <c r="E678" s="37"/>
      <c r="F678" s="37"/>
      <c r="G678" s="37"/>
      <c r="H678" s="37"/>
    </row>
    <row r="679" spans="1:8" x14ac:dyDescent="0.25">
      <c r="A679" s="36"/>
      <c r="B679" s="36"/>
      <c r="C679" s="37"/>
      <c r="D679" s="37"/>
      <c r="E679" s="37"/>
      <c r="F679" s="37"/>
      <c r="G679" s="37"/>
      <c r="H679" s="37"/>
    </row>
    <row r="680" spans="1:8" x14ac:dyDescent="0.25">
      <c r="A680" s="36"/>
      <c r="B680" s="36"/>
      <c r="C680" s="37"/>
      <c r="D680" s="37"/>
      <c r="E680" s="37"/>
      <c r="F680" s="37"/>
      <c r="G680" s="37"/>
      <c r="H680" s="37"/>
    </row>
    <row r="681" spans="1:8" x14ac:dyDescent="0.25">
      <c r="A681" s="36"/>
      <c r="B681" s="36"/>
      <c r="C681" s="37"/>
      <c r="D681" s="37"/>
      <c r="E681" s="37"/>
      <c r="F681" s="37"/>
      <c r="G681" s="37"/>
      <c r="H681" s="37"/>
    </row>
    <row r="682" spans="1:8" x14ac:dyDescent="0.25">
      <c r="A682" s="36"/>
      <c r="B682" s="36"/>
      <c r="C682" s="37"/>
      <c r="D682" s="37"/>
      <c r="E682" s="37"/>
      <c r="F682" s="37"/>
      <c r="G682" s="37"/>
      <c r="H682" s="37"/>
    </row>
    <row r="683" spans="1:8" x14ac:dyDescent="0.25">
      <c r="A683" s="36"/>
      <c r="B683" s="36"/>
      <c r="C683" s="37"/>
      <c r="D683" s="37"/>
      <c r="E683" s="37"/>
      <c r="F683" s="37"/>
      <c r="G683" s="37"/>
      <c r="H683" s="37"/>
    </row>
    <row r="684" spans="1:8" x14ac:dyDescent="0.25">
      <c r="A684" s="36"/>
      <c r="B684" s="36"/>
      <c r="C684" s="37"/>
      <c r="D684" s="37"/>
      <c r="E684" s="37"/>
      <c r="F684" s="37"/>
      <c r="G684" s="37"/>
      <c r="H684" s="37"/>
    </row>
    <row r="685" spans="1:8" x14ac:dyDescent="0.25">
      <c r="A685" s="36"/>
      <c r="B685" s="36"/>
      <c r="C685" s="37"/>
      <c r="D685" s="37"/>
      <c r="E685" s="37"/>
      <c r="F685" s="37"/>
      <c r="G685" s="37"/>
      <c r="H685" s="37"/>
    </row>
    <row r="686" spans="1:8" x14ac:dyDescent="0.25">
      <c r="A686" s="36"/>
      <c r="B686" s="36"/>
      <c r="C686" s="37"/>
      <c r="D686" s="37"/>
      <c r="E686" s="37"/>
      <c r="F686" s="37"/>
      <c r="G686" s="37"/>
      <c r="H686" s="37"/>
    </row>
    <row r="687" spans="1:8" x14ac:dyDescent="0.25">
      <c r="A687" s="36"/>
      <c r="B687" s="36"/>
      <c r="C687" s="37"/>
      <c r="D687" s="37"/>
      <c r="E687" s="37"/>
      <c r="F687" s="37"/>
      <c r="G687" s="37"/>
      <c r="H687" s="37"/>
    </row>
    <row r="688" spans="1:8" x14ac:dyDescent="0.25">
      <c r="A688" s="36"/>
      <c r="B688" s="36"/>
      <c r="C688" s="37"/>
      <c r="D688" s="37"/>
      <c r="E688" s="37"/>
      <c r="F688" s="37"/>
      <c r="G688" s="37"/>
      <c r="H688" s="37"/>
    </row>
    <row r="689" spans="1:8" x14ac:dyDescent="0.25">
      <c r="A689" s="36"/>
      <c r="B689" s="36"/>
      <c r="C689" s="37"/>
      <c r="D689" s="37"/>
      <c r="E689" s="37"/>
      <c r="F689" s="37"/>
      <c r="G689" s="37"/>
      <c r="H689" s="37"/>
    </row>
    <row r="690" spans="1:8" x14ac:dyDescent="0.25">
      <c r="A690" s="36"/>
      <c r="B690" s="36"/>
      <c r="C690" s="37"/>
      <c r="D690" s="37"/>
      <c r="E690" s="37"/>
      <c r="F690" s="37"/>
      <c r="G690" s="37"/>
      <c r="H690" s="37"/>
    </row>
    <row r="691" spans="1:8" x14ac:dyDescent="0.25">
      <c r="A691" s="36"/>
      <c r="B691" s="36"/>
      <c r="C691" s="37"/>
      <c r="D691" s="37"/>
      <c r="E691" s="37"/>
      <c r="F691" s="37"/>
      <c r="G691" s="37"/>
      <c r="H691" s="37"/>
    </row>
    <row r="692" spans="1:8" x14ac:dyDescent="0.25">
      <c r="A692" s="36"/>
      <c r="B692" s="36"/>
      <c r="C692" s="37"/>
      <c r="D692" s="37"/>
      <c r="E692" s="37"/>
      <c r="F692" s="37"/>
      <c r="G692" s="37"/>
      <c r="H692" s="37"/>
    </row>
    <row r="693" spans="1:8" x14ac:dyDescent="0.25">
      <c r="A693" s="36"/>
      <c r="B693" s="36"/>
      <c r="C693" s="37"/>
      <c r="D693" s="37"/>
      <c r="E693" s="37"/>
      <c r="F693" s="37"/>
      <c r="G693" s="37"/>
      <c r="H693" s="37"/>
    </row>
    <row r="694" spans="1:8" x14ac:dyDescent="0.25">
      <c r="A694" s="36"/>
      <c r="B694" s="36"/>
      <c r="C694" s="37"/>
      <c r="D694" s="37"/>
      <c r="E694" s="37"/>
      <c r="F694" s="37"/>
      <c r="G694" s="37"/>
      <c r="H694" s="37"/>
    </row>
    <row r="695" spans="1:8" x14ac:dyDescent="0.25">
      <c r="A695" s="36"/>
      <c r="B695" s="36"/>
      <c r="C695" s="37"/>
      <c r="D695" s="37"/>
      <c r="E695" s="37"/>
      <c r="F695" s="37"/>
      <c r="G695" s="37"/>
      <c r="H695" s="37"/>
    </row>
    <row r="696" spans="1:8" x14ac:dyDescent="0.25">
      <c r="A696" s="36"/>
      <c r="B696" s="36"/>
      <c r="C696" s="37"/>
      <c r="D696" s="37"/>
      <c r="E696" s="37"/>
      <c r="F696" s="37"/>
      <c r="G696" s="37"/>
      <c r="H696" s="37"/>
    </row>
    <row r="697" spans="1:8" x14ac:dyDescent="0.25">
      <c r="A697" s="36"/>
      <c r="B697" s="36"/>
      <c r="C697" s="37"/>
      <c r="D697" s="37"/>
      <c r="E697" s="37"/>
      <c r="F697" s="37"/>
      <c r="G697" s="37"/>
      <c r="H697" s="37"/>
    </row>
    <row r="698" spans="1:8" x14ac:dyDescent="0.25">
      <c r="A698" s="36"/>
      <c r="B698" s="36"/>
      <c r="C698" s="37"/>
      <c r="D698" s="37"/>
      <c r="E698" s="37"/>
      <c r="F698" s="37"/>
      <c r="G698" s="37"/>
      <c r="H698" s="37"/>
    </row>
    <row r="699" spans="1:8" x14ac:dyDescent="0.25">
      <c r="A699" s="36"/>
      <c r="B699" s="36"/>
      <c r="C699" s="37"/>
      <c r="D699" s="37"/>
      <c r="E699" s="37"/>
      <c r="F699" s="37"/>
      <c r="G699" s="37"/>
      <c r="H699" s="37"/>
    </row>
    <row r="700" spans="1:8" x14ac:dyDescent="0.25">
      <c r="A700" s="36"/>
      <c r="B700" s="36"/>
      <c r="C700" s="37"/>
      <c r="D700" s="37"/>
      <c r="E700" s="37"/>
      <c r="F700" s="37"/>
      <c r="G700" s="37"/>
      <c r="H700" s="37"/>
    </row>
    <row r="701" spans="1:8" x14ac:dyDescent="0.25">
      <c r="A701" s="36"/>
      <c r="B701" s="36"/>
      <c r="C701" s="37"/>
      <c r="D701" s="37"/>
      <c r="E701" s="37"/>
      <c r="F701" s="37"/>
      <c r="G701" s="37"/>
      <c r="H701" s="37"/>
    </row>
    <row r="702" spans="1:8" x14ac:dyDescent="0.25">
      <c r="A702" s="36"/>
      <c r="B702" s="36"/>
      <c r="C702" s="37"/>
      <c r="D702" s="37"/>
      <c r="E702" s="37"/>
      <c r="F702" s="37"/>
      <c r="G702" s="37"/>
      <c r="H702" s="37"/>
    </row>
    <row r="703" spans="1:8" x14ac:dyDescent="0.25">
      <c r="A703" s="36"/>
      <c r="B703" s="36"/>
      <c r="C703" s="37"/>
      <c r="D703" s="37"/>
      <c r="E703" s="37"/>
      <c r="F703" s="37"/>
      <c r="G703" s="37"/>
      <c r="H703" s="37"/>
    </row>
    <row r="704" spans="1:8" x14ac:dyDescent="0.25">
      <c r="A704" s="36"/>
      <c r="B704" s="36"/>
      <c r="C704" s="37"/>
      <c r="D704" s="37"/>
      <c r="E704" s="37"/>
      <c r="F704" s="37"/>
      <c r="G704" s="37"/>
      <c r="H704" s="37"/>
    </row>
    <row r="705" spans="1:8" x14ac:dyDescent="0.25">
      <c r="A705" s="36"/>
      <c r="B705" s="36"/>
      <c r="C705" s="37"/>
      <c r="D705" s="37"/>
      <c r="E705" s="37"/>
      <c r="F705" s="37"/>
      <c r="G705" s="37"/>
      <c r="H705" s="37"/>
    </row>
    <row r="706" spans="1:8" x14ac:dyDescent="0.25">
      <c r="A706" s="36"/>
      <c r="B706" s="36"/>
      <c r="C706" s="37"/>
      <c r="D706" s="37"/>
      <c r="E706" s="37"/>
      <c r="F706" s="37"/>
      <c r="G706" s="37"/>
      <c r="H706" s="37"/>
    </row>
    <row r="707" spans="1:8" x14ac:dyDescent="0.25">
      <c r="A707" s="36"/>
      <c r="B707" s="36"/>
      <c r="C707" s="37"/>
      <c r="D707" s="37"/>
      <c r="E707" s="37"/>
      <c r="F707" s="37"/>
      <c r="G707" s="37"/>
      <c r="H707" s="37"/>
    </row>
    <row r="708" spans="1:8" x14ac:dyDescent="0.25">
      <c r="A708" s="36"/>
      <c r="B708" s="36"/>
      <c r="C708" s="37"/>
      <c r="D708" s="37"/>
      <c r="E708" s="37"/>
      <c r="F708" s="37"/>
      <c r="G708" s="37"/>
      <c r="H708" s="37"/>
    </row>
    <row r="709" spans="1:8" x14ac:dyDescent="0.25">
      <c r="A709" s="36"/>
      <c r="B709" s="36"/>
      <c r="C709" s="37"/>
      <c r="D709" s="37"/>
      <c r="E709" s="37"/>
      <c r="F709" s="37"/>
      <c r="G709" s="37"/>
      <c r="H709" s="37"/>
    </row>
    <row r="710" spans="1:8" x14ac:dyDescent="0.25">
      <c r="A710" s="36"/>
      <c r="B710" s="36"/>
      <c r="C710" s="37"/>
      <c r="D710" s="37"/>
      <c r="E710" s="37"/>
      <c r="F710" s="37"/>
      <c r="G710" s="37"/>
      <c r="H710" s="37"/>
    </row>
    <row r="711" spans="1:8" x14ac:dyDescent="0.25">
      <c r="A711" s="36"/>
      <c r="B711" s="36"/>
      <c r="C711" s="37"/>
      <c r="D711" s="37"/>
      <c r="E711" s="37"/>
      <c r="F711" s="37"/>
      <c r="G711" s="37"/>
      <c r="H711" s="37"/>
    </row>
    <row r="712" spans="1:8" x14ac:dyDescent="0.25">
      <c r="A712" s="36"/>
      <c r="B712" s="36"/>
      <c r="C712" s="37"/>
      <c r="D712" s="37"/>
      <c r="E712" s="37"/>
      <c r="F712" s="37"/>
      <c r="G712" s="37"/>
      <c r="H712" s="37"/>
    </row>
    <row r="713" spans="1:8" x14ac:dyDescent="0.25">
      <c r="A713" s="36"/>
      <c r="B713" s="36"/>
      <c r="C713" s="37"/>
      <c r="D713" s="37"/>
      <c r="E713" s="37"/>
      <c r="F713" s="37"/>
      <c r="G713" s="37"/>
      <c r="H713" s="37"/>
    </row>
    <row r="714" spans="1:8" x14ac:dyDescent="0.25">
      <c r="A714" s="36"/>
      <c r="B714" s="36"/>
      <c r="C714" s="37"/>
      <c r="D714" s="37"/>
      <c r="E714" s="37"/>
      <c r="F714" s="37"/>
      <c r="G714" s="37"/>
      <c r="H714" s="37"/>
    </row>
    <row r="715" spans="1:8" x14ac:dyDescent="0.25">
      <c r="A715" s="36"/>
      <c r="B715" s="36"/>
      <c r="C715" s="37"/>
      <c r="D715" s="37"/>
      <c r="E715" s="37"/>
      <c r="F715" s="37"/>
      <c r="G715" s="37"/>
      <c r="H715" s="37"/>
    </row>
    <row r="716" spans="1:8" x14ac:dyDescent="0.25">
      <c r="A716" s="36"/>
      <c r="B716" s="36"/>
      <c r="C716" s="37"/>
      <c r="D716" s="37"/>
      <c r="E716" s="37"/>
      <c r="F716" s="37"/>
      <c r="G716" s="37"/>
      <c r="H716" s="37"/>
    </row>
    <row r="717" spans="1:8" x14ac:dyDescent="0.25">
      <c r="A717" s="36"/>
      <c r="B717" s="36"/>
      <c r="C717" s="37"/>
      <c r="D717" s="37"/>
      <c r="E717" s="37"/>
      <c r="F717" s="37"/>
      <c r="G717" s="37"/>
      <c r="H717" s="37"/>
    </row>
    <row r="718" spans="1:8" x14ac:dyDescent="0.25">
      <c r="A718" s="36"/>
      <c r="B718" s="36"/>
      <c r="C718" s="37"/>
      <c r="D718" s="37"/>
      <c r="E718" s="37"/>
      <c r="F718" s="37"/>
      <c r="G718" s="37"/>
      <c r="H718" s="37"/>
    </row>
    <row r="719" spans="1:8" x14ac:dyDescent="0.25">
      <c r="A719" s="36"/>
      <c r="B719" s="36"/>
      <c r="C719" s="37"/>
      <c r="D719" s="37"/>
      <c r="E719" s="37"/>
      <c r="F719" s="37"/>
      <c r="G719" s="37"/>
      <c r="H719" s="37"/>
    </row>
    <row r="720" spans="1:8" x14ac:dyDescent="0.25">
      <c r="A720" s="36"/>
      <c r="B720" s="36"/>
      <c r="C720" s="37"/>
      <c r="D720" s="37"/>
      <c r="E720" s="37"/>
      <c r="F720" s="37"/>
      <c r="G720" s="37"/>
      <c r="H720" s="37"/>
    </row>
    <row r="721" spans="1:8" x14ac:dyDescent="0.25">
      <c r="A721" s="36"/>
      <c r="B721" s="36"/>
      <c r="C721" s="37"/>
      <c r="D721" s="37"/>
      <c r="E721" s="37"/>
      <c r="F721" s="37"/>
      <c r="G721" s="37"/>
      <c r="H721" s="37"/>
    </row>
    <row r="722" spans="1:8" x14ac:dyDescent="0.25">
      <c r="A722" s="36"/>
      <c r="B722" s="36"/>
      <c r="C722" s="37"/>
      <c r="D722" s="37"/>
      <c r="E722" s="37"/>
      <c r="F722" s="37"/>
      <c r="G722" s="37"/>
      <c r="H722" s="37"/>
    </row>
    <row r="723" spans="1:8" x14ac:dyDescent="0.25">
      <c r="A723" s="36"/>
      <c r="B723" s="36"/>
      <c r="C723" s="37"/>
      <c r="D723" s="37"/>
      <c r="E723" s="37"/>
      <c r="F723" s="37"/>
      <c r="G723" s="37"/>
      <c r="H723" s="37"/>
    </row>
    <row r="724" spans="1:8" x14ac:dyDescent="0.25">
      <c r="A724" s="36"/>
      <c r="B724" s="36"/>
      <c r="C724" s="37"/>
      <c r="D724" s="37"/>
      <c r="E724" s="37"/>
      <c r="F724" s="37"/>
      <c r="G724" s="37"/>
      <c r="H724" s="37"/>
    </row>
    <row r="725" spans="1:8" x14ac:dyDescent="0.25">
      <c r="A725" s="36"/>
      <c r="B725" s="36"/>
      <c r="C725" s="37"/>
      <c r="D725" s="37"/>
      <c r="E725" s="37"/>
      <c r="F725" s="37"/>
      <c r="G725" s="37"/>
      <c r="H725" s="37"/>
    </row>
    <row r="726" spans="1:8" x14ac:dyDescent="0.25">
      <c r="A726" s="36"/>
      <c r="B726" s="36"/>
      <c r="C726" s="37"/>
      <c r="D726" s="37"/>
      <c r="E726" s="37"/>
      <c r="F726" s="37"/>
      <c r="G726" s="37"/>
      <c r="H726" s="37"/>
    </row>
    <row r="727" spans="1:8" x14ac:dyDescent="0.25">
      <c r="A727" s="36"/>
      <c r="B727" s="36"/>
      <c r="C727" s="37"/>
      <c r="D727" s="37"/>
      <c r="E727" s="37"/>
      <c r="F727" s="37"/>
      <c r="G727" s="37"/>
      <c r="H727" s="37"/>
    </row>
    <row r="728" spans="1:8" x14ac:dyDescent="0.25">
      <c r="A728" s="36"/>
      <c r="B728" s="36"/>
      <c r="C728" s="37"/>
      <c r="D728" s="37"/>
      <c r="E728" s="37"/>
      <c r="F728" s="37"/>
      <c r="G728" s="37"/>
      <c r="H728" s="37"/>
    </row>
    <row r="729" spans="1:8" x14ac:dyDescent="0.25">
      <c r="A729" s="36"/>
      <c r="B729" s="36"/>
      <c r="C729" s="37"/>
      <c r="D729" s="37"/>
      <c r="E729" s="37"/>
      <c r="F729" s="37"/>
      <c r="G729" s="37"/>
      <c r="H729" s="37"/>
    </row>
    <row r="730" spans="1:8" x14ac:dyDescent="0.25">
      <c r="A730" s="36"/>
      <c r="B730" s="36"/>
      <c r="C730" s="37"/>
      <c r="D730" s="37"/>
      <c r="E730" s="37"/>
      <c r="F730" s="37"/>
      <c r="G730" s="37"/>
      <c r="H730" s="37"/>
    </row>
    <row r="731" spans="1:8" x14ac:dyDescent="0.25">
      <c r="A731" s="36"/>
      <c r="B731" s="36"/>
      <c r="C731" s="37"/>
      <c r="D731" s="37"/>
      <c r="E731" s="37"/>
      <c r="F731" s="37"/>
      <c r="G731" s="37"/>
      <c r="H731" s="37"/>
    </row>
    <row r="732" spans="1:8" x14ac:dyDescent="0.25">
      <c r="A732" s="36"/>
      <c r="B732" s="36"/>
      <c r="C732" s="37"/>
      <c r="D732" s="37"/>
      <c r="E732" s="37"/>
      <c r="F732" s="37"/>
      <c r="G732" s="37"/>
      <c r="H732" s="37"/>
    </row>
    <row r="733" spans="1:8" x14ac:dyDescent="0.25">
      <c r="A733" s="36"/>
      <c r="B733" s="36"/>
      <c r="C733" s="37"/>
      <c r="D733" s="37"/>
      <c r="E733" s="37"/>
      <c r="F733" s="37"/>
      <c r="G733" s="37"/>
      <c r="H733" s="37"/>
    </row>
    <row r="734" spans="1:8" x14ac:dyDescent="0.25">
      <c r="A734" s="36"/>
      <c r="B734" s="36"/>
      <c r="C734" s="37"/>
      <c r="D734" s="37"/>
      <c r="E734" s="37"/>
      <c r="F734" s="37"/>
      <c r="G734" s="37"/>
      <c r="H734" s="37"/>
    </row>
    <row r="735" spans="1:8" x14ac:dyDescent="0.25">
      <c r="A735" s="36"/>
      <c r="B735" s="36"/>
      <c r="C735" s="37"/>
      <c r="D735" s="37"/>
      <c r="E735" s="37"/>
      <c r="F735" s="37"/>
      <c r="G735" s="37"/>
      <c r="H735" s="37"/>
    </row>
    <row r="736" spans="1:8" x14ac:dyDescent="0.25">
      <c r="A736" s="36"/>
      <c r="B736" s="36"/>
      <c r="C736" s="37"/>
      <c r="D736" s="37"/>
      <c r="E736" s="37"/>
      <c r="F736" s="37"/>
      <c r="G736" s="37"/>
      <c r="H736" s="37"/>
    </row>
    <row r="737" spans="1:8" x14ac:dyDescent="0.25">
      <c r="A737" s="36"/>
      <c r="B737" s="36"/>
      <c r="C737" s="37"/>
      <c r="D737" s="37"/>
      <c r="E737" s="37"/>
      <c r="F737" s="37"/>
      <c r="G737" s="37"/>
      <c r="H737" s="37"/>
    </row>
    <row r="738" spans="1:8" x14ac:dyDescent="0.25">
      <c r="A738" s="36"/>
      <c r="B738" s="36"/>
      <c r="C738" s="37"/>
      <c r="D738" s="37"/>
      <c r="E738" s="37"/>
      <c r="F738" s="37"/>
      <c r="G738" s="37"/>
      <c r="H738" s="37"/>
    </row>
    <row r="739" spans="1:8" x14ac:dyDescent="0.25">
      <c r="A739" s="36"/>
      <c r="B739" s="36"/>
      <c r="C739" s="37"/>
      <c r="D739" s="37"/>
      <c r="E739" s="37"/>
      <c r="F739" s="37"/>
      <c r="G739" s="37"/>
      <c r="H739" s="37"/>
    </row>
    <row r="740" spans="1:8" x14ac:dyDescent="0.25">
      <c r="A740" s="36"/>
      <c r="B740" s="36"/>
      <c r="C740" s="37"/>
      <c r="D740" s="37"/>
      <c r="E740" s="37"/>
      <c r="F740" s="37"/>
      <c r="G740" s="37"/>
      <c r="H740" s="37"/>
    </row>
    <row r="741" spans="1:8" x14ac:dyDescent="0.25">
      <c r="A741" s="36"/>
      <c r="B741" s="36"/>
      <c r="C741" s="37"/>
      <c r="D741" s="37"/>
      <c r="E741" s="37"/>
      <c r="F741" s="37"/>
      <c r="G741" s="37"/>
      <c r="H741" s="37"/>
    </row>
    <row r="742" spans="1:8" x14ac:dyDescent="0.25">
      <c r="A742" s="36"/>
      <c r="B742" s="36"/>
      <c r="C742" s="37"/>
      <c r="D742" s="37"/>
      <c r="E742" s="37"/>
      <c r="F742" s="37"/>
      <c r="G742" s="37"/>
      <c r="H742" s="37"/>
    </row>
    <row r="743" spans="1:8" x14ac:dyDescent="0.25">
      <c r="A743" s="36"/>
      <c r="B743" s="36"/>
      <c r="C743" s="37"/>
      <c r="D743" s="37"/>
      <c r="E743" s="37"/>
      <c r="F743" s="37"/>
      <c r="G743" s="37"/>
      <c r="H743" s="37"/>
    </row>
    <row r="744" spans="1:8" x14ac:dyDescent="0.25">
      <c r="A744" s="36"/>
      <c r="B744" s="36"/>
      <c r="C744" s="37"/>
      <c r="D744" s="37"/>
      <c r="E744" s="37"/>
      <c r="F744" s="37"/>
      <c r="G744" s="37"/>
      <c r="H744" s="37"/>
    </row>
    <row r="745" spans="1:8" x14ac:dyDescent="0.25">
      <c r="A745" s="36"/>
      <c r="B745" s="36"/>
      <c r="C745" s="37"/>
      <c r="D745" s="37"/>
      <c r="E745" s="37"/>
      <c r="F745" s="37"/>
      <c r="G745" s="37"/>
      <c r="H745" s="37"/>
    </row>
    <row r="746" spans="1:8" x14ac:dyDescent="0.25">
      <c r="A746" s="36"/>
      <c r="B746" s="36"/>
      <c r="C746" s="37"/>
      <c r="D746" s="37"/>
      <c r="E746" s="37"/>
      <c r="F746" s="37"/>
      <c r="G746" s="37"/>
      <c r="H746" s="37"/>
    </row>
    <row r="747" spans="1:8" x14ac:dyDescent="0.25">
      <c r="A747" s="36"/>
      <c r="B747" s="36"/>
      <c r="C747" s="37"/>
      <c r="D747" s="37"/>
      <c r="E747" s="37"/>
      <c r="F747" s="37"/>
      <c r="G747" s="37"/>
      <c r="H747" s="37"/>
    </row>
    <row r="748" spans="1:8" x14ac:dyDescent="0.25">
      <c r="A748" s="36"/>
      <c r="B748" s="36"/>
      <c r="C748" s="37"/>
      <c r="D748" s="37"/>
      <c r="E748" s="37"/>
      <c r="F748" s="37"/>
      <c r="G748" s="37"/>
      <c r="H748" s="37"/>
    </row>
    <row r="749" spans="1:8" x14ac:dyDescent="0.25">
      <c r="A749" s="36"/>
      <c r="B749" s="36"/>
      <c r="C749" s="37"/>
      <c r="D749" s="37"/>
      <c r="E749" s="37"/>
      <c r="F749" s="37"/>
      <c r="G749" s="37"/>
      <c r="H749" s="37"/>
    </row>
    <row r="750" spans="1:8" x14ac:dyDescent="0.25">
      <c r="A750" s="36"/>
      <c r="B750" s="36"/>
      <c r="C750" s="37"/>
      <c r="D750" s="37"/>
      <c r="E750" s="37"/>
      <c r="F750" s="37"/>
      <c r="G750" s="37"/>
      <c r="H750" s="37"/>
    </row>
    <row r="751" spans="1:8" x14ac:dyDescent="0.25">
      <c r="A751" s="36"/>
      <c r="B751" s="36"/>
      <c r="C751" s="37"/>
      <c r="D751" s="37"/>
      <c r="E751" s="37"/>
      <c r="F751" s="37"/>
      <c r="G751" s="37"/>
      <c r="H751" s="37"/>
    </row>
    <row r="752" spans="1:8" x14ac:dyDescent="0.25">
      <c r="A752" s="36"/>
      <c r="B752" s="36"/>
      <c r="C752" s="37"/>
      <c r="D752" s="37"/>
      <c r="E752" s="37"/>
      <c r="F752" s="37"/>
      <c r="G752" s="37"/>
      <c r="H752" s="37"/>
    </row>
    <row r="753" spans="1:8" x14ac:dyDescent="0.25">
      <c r="A753" s="36"/>
      <c r="B753" s="36"/>
      <c r="C753" s="37"/>
      <c r="D753" s="37"/>
      <c r="E753" s="37"/>
      <c r="F753" s="37"/>
      <c r="G753" s="37"/>
      <c r="H753" s="37"/>
    </row>
    <row r="754" spans="1:8" x14ac:dyDescent="0.25">
      <c r="A754" s="36"/>
      <c r="B754" s="36"/>
      <c r="C754" s="37"/>
      <c r="D754" s="37"/>
      <c r="E754" s="37"/>
      <c r="F754" s="37"/>
      <c r="G754" s="37"/>
      <c r="H754" s="37"/>
    </row>
    <row r="755" spans="1:8" x14ac:dyDescent="0.25">
      <c r="A755" s="36"/>
      <c r="B755" s="36"/>
      <c r="C755" s="37"/>
      <c r="D755" s="37"/>
      <c r="E755" s="37"/>
      <c r="F755" s="37"/>
      <c r="G755" s="37"/>
      <c r="H755" s="37"/>
    </row>
    <row r="756" spans="1:8" x14ac:dyDescent="0.25">
      <c r="A756" s="36"/>
      <c r="B756" s="36"/>
      <c r="C756" s="37"/>
      <c r="D756" s="37"/>
      <c r="E756" s="37"/>
      <c r="F756" s="37"/>
      <c r="G756" s="37"/>
      <c r="H756" s="37"/>
    </row>
    <row r="757" spans="1:8" x14ac:dyDescent="0.25">
      <c r="A757" s="36"/>
      <c r="B757" s="36"/>
      <c r="C757" s="37"/>
      <c r="D757" s="37"/>
      <c r="E757" s="37"/>
      <c r="F757" s="37"/>
      <c r="G757" s="37"/>
      <c r="H757" s="37"/>
    </row>
    <row r="758" spans="1:8" x14ac:dyDescent="0.25">
      <c r="A758" s="36"/>
      <c r="B758" s="36"/>
      <c r="C758" s="37"/>
      <c r="D758" s="37"/>
      <c r="E758" s="37"/>
      <c r="F758" s="37"/>
      <c r="G758" s="37"/>
      <c r="H758" s="37"/>
    </row>
    <row r="759" spans="1:8" x14ac:dyDescent="0.25">
      <c r="A759" s="36"/>
      <c r="B759" s="36"/>
      <c r="C759" s="37"/>
      <c r="D759" s="37"/>
      <c r="E759" s="37"/>
      <c r="F759" s="37"/>
      <c r="G759" s="37"/>
      <c r="H759" s="37"/>
    </row>
    <row r="760" spans="1:8" x14ac:dyDescent="0.25">
      <c r="A760" s="36"/>
      <c r="B760" s="36"/>
      <c r="C760" s="37"/>
      <c r="D760" s="37"/>
      <c r="E760" s="37"/>
      <c r="F760" s="37"/>
      <c r="G760" s="37"/>
      <c r="H760" s="37"/>
    </row>
    <row r="761" spans="1:8" x14ac:dyDescent="0.25">
      <c r="A761" s="36"/>
      <c r="B761" s="36"/>
      <c r="C761" s="37"/>
      <c r="D761" s="37"/>
      <c r="E761" s="37"/>
      <c r="F761" s="37"/>
      <c r="G761" s="37"/>
      <c r="H761" s="37"/>
    </row>
    <row r="762" spans="1:8" x14ac:dyDescent="0.25">
      <c r="A762" s="36"/>
      <c r="B762" s="36"/>
      <c r="C762" s="37"/>
      <c r="D762" s="37"/>
      <c r="E762" s="37"/>
      <c r="F762" s="37"/>
      <c r="G762" s="37"/>
      <c r="H762" s="37"/>
    </row>
    <row r="763" spans="1:8" x14ac:dyDescent="0.25">
      <c r="A763" s="36"/>
      <c r="B763" s="36"/>
      <c r="C763" s="37"/>
      <c r="D763" s="37"/>
      <c r="E763" s="37"/>
      <c r="F763" s="37"/>
      <c r="G763" s="37"/>
      <c r="H763" s="37"/>
    </row>
    <row r="764" spans="1:8" x14ac:dyDescent="0.25">
      <c r="A764" s="36"/>
      <c r="B764" s="36"/>
      <c r="C764" s="37"/>
      <c r="D764" s="37"/>
      <c r="E764" s="37"/>
      <c r="F764" s="37"/>
      <c r="G764" s="37"/>
      <c r="H764" s="37"/>
    </row>
    <row r="765" spans="1:8" x14ac:dyDescent="0.25">
      <c r="A765" s="36"/>
      <c r="B765" s="36"/>
      <c r="C765" s="37"/>
      <c r="D765" s="37"/>
      <c r="E765" s="37"/>
      <c r="F765" s="37"/>
      <c r="G765" s="37"/>
      <c r="H765" s="37"/>
    </row>
    <row r="766" spans="1:8" x14ac:dyDescent="0.25">
      <c r="A766" s="36"/>
      <c r="B766" s="36"/>
      <c r="C766" s="37"/>
      <c r="D766" s="37"/>
      <c r="E766" s="37"/>
      <c r="F766" s="37"/>
      <c r="G766" s="37"/>
      <c r="H766" s="37"/>
    </row>
    <row r="767" spans="1:8" x14ac:dyDescent="0.25">
      <c r="A767" s="36"/>
      <c r="B767" s="36"/>
      <c r="C767" s="37"/>
      <c r="D767" s="37"/>
      <c r="E767" s="37"/>
      <c r="F767" s="37"/>
      <c r="G767" s="37"/>
      <c r="H767" s="37"/>
    </row>
    <row r="768" spans="1:8" x14ac:dyDescent="0.25">
      <c r="A768" s="36"/>
      <c r="B768" s="36"/>
      <c r="C768" s="37"/>
      <c r="D768" s="37"/>
      <c r="E768" s="37"/>
      <c r="F768" s="37"/>
      <c r="G768" s="37"/>
      <c r="H768" s="37"/>
    </row>
    <row r="769" spans="1:8" x14ac:dyDescent="0.25">
      <c r="A769" s="36"/>
      <c r="B769" s="36"/>
      <c r="C769" s="37"/>
      <c r="D769" s="37"/>
      <c r="E769" s="37"/>
      <c r="F769" s="37"/>
      <c r="G769" s="37"/>
      <c r="H769" s="37"/>
    </row>
    <row r="770" spans="1:8" x14ac:dyDescent="0.25">
      <c r="A770" s="36"/>
      <c r="B770" s="36"/>
      <c r="C770" s="37"/>
      <c r="D770" s="37"/>
      <c r="E770" s="37"/>
      <c r="F770" s="37"/>
      <c r="G770" s="37"/>
      <c r="H770" s="37"/>
    </row>
    <row r="771" spans="1:8" x14ac:dyDescent="0.25">
      <c r="A771" s="36"/>
      <c r="B771" s="36"/>
      <c r="C771" s="37"/>
      <c r="D771" s="37"/>
      <c r="E771" s="37"/>
      <c r="F771" s="37"/>
      <c r="G771" s="37"/>
      <c r="H771" s="37"/>
    </row>
    <row r="772" spans="1:8" x14ac:dyDescent="0.25">
      <c r="A772" s="36"/>
      <c r="B772" s="36"/>
      <c r="C772" s="37"/>
      <c r="D772" s="37"/>
      <c r="E772" s="37"/>
      <c r="F772" s="37"/>
      <c r="G772" s="37"/>
      <c r="H772" s="37"/>
    </row>
    <row r="773" spans="1:8" x14ac:dyDescent="0.25">
      <c r="A773" s="36"/>
      <c r="B773" s="36"/>
      <c r="C773" s="37"/>
      <c r="D773" s="37"/>
      <c r="E773" s="37"/>
      <c r="F773" s="37"/>
      <c r="G773" s="37"/>
      <c r="H773" s="37"/>
    </row>
    <row r="774" spans="1:8" x14ac:dyDescent="0.25">
      <c r="A774" s="36"/>
      <c r="B774" s="36"/>
      <c r="C774" s="37"/>
      <c r="D774" s="37"/>
      <c r="E774" s="37"/>
      <c r="F774" s="37"/>
      <c r="G774" s="37"/>
      <c r="H774" s="37"/>
    </row>
    <row r="775" spans="1:8" x14ac:dyDescent="0.25">
      <c r="A775" s="36"/>
      <c r="B775" s="36"/>
      <c r="C775" s="37"/>
      <c r="D775" s="37"/>
      <c r="E775" s="37"/>
      <c r="F775" s="37"/>
      <c r="G775" s="37"/>
      <c r="H775" s="37"/>
    </row>
    <row r="776" spans="1:8" x14ac:dyDescent="0.25">
      <c r="A776" s="36"/>
      <c r="B776" s="36"/>
      <c r="C776" s="37"/>
      <c r="D776" s="37"/>
      <c r="E776" s="37"/>
      <c r="F776" s="37"/>
      <c r="G776" s="37"/>
      <c r="H776" s="37"/>
    </row>
    <row r="777" spans="1:8" x14ac:dyDescent="0.25">
      <c r="A777" s="36"/>
      <c r="B777" s="36"/>
      <c r="C777" s="37"/>
      <c r="D777" s="37"/>
      <c r="E777" s="37"/>
      <c r="F777" s="37"/>
      <c r="G777" s="37"/>
      <c r="H777" s="37"/>
    </row>
    <row r="778" spans="1:8" x14ac:dyDescent="0.25">
      <c r="A778" s="36"/>
      <c r="B778" s="36"/>
      <c r="C778" s="37"/>
      <c r="D778" s="37"/>
      <c r="E778" s="37"/>
      <c r="F778" s="37"/>
      <c r="G778" s="37"/>
      <c r="H778" s="37"/>
    </row>
    <row r="779" spans="1:8" x14ac:dyDescent="0.25">
      <c r="A779" s="36"/>
      <c r="B779" s="36"/>
      <c r="C779" s="37"/>
      <c r="D779" s="37"/>
      <c r="E779" s="37"/>
      <c r="F779" s="37"/>
      <c r="G779" s="37"/>
      <c r="H779" s="37"/>
    </row>
    <row r="780" spans="1:8" x14ac:dyDescent="0.25">
      <c r="A780" s="36"/>
      <c r="B780" s="36"/>
      <c r="C780" s="37"/>
      <c r="D780" s="37"/>
      <c r="E780" s="37"/>
      <c r="F780" s="37"/>
      <c r="G780" s="37"/>
      <c r="H780" s="37"/>
    </row>
    <row r="781" spans="1:8" x14ac:dyDescent="0.25">
      <c r="A781" s="36"/>
      <c r="B781" s="36"/>
      <c r="C781" s="37"/>
      <c r="D781" s="37"/>
      <c r="E781" s="37"/>
      <c r="F781" s="37"/>
      <c r="G781" s="37"/>
      <c r="H781" s="37"/>
    </row>
    <row r="782" spans="1:8" x14ac:dyDescent="0.25">
      <c r="A782" s="36"/>
      <c r="B782" s="36"/>
      <c r="C782" s="37"/>
      <c r="D782" s="37"/>
      <c r="E782" s="37"/>
      <c r="F782" s="37"/>
      <c r="G782" s="37"/>
      <c r="H782" s="37"/>
    </row>
    <row r="783" spans="1:8" x14ac:dyDescent="0.25">
      <c r="A783" s="36"/>
      <c r="B783" s="36"/>
      <c r="C783" s="37"/>
      <c r="D783" s="37"/>
      <c r="E783" s="37"/>
      <c r="F783" s="37"/>
      <c r="G783" s="37"/>
      <c r="H783" s="37"/>
    </row>
    <row r="784" spans="1:8" x14ac:dyDescent="0.25">
      <c r="A784" s="36"/>
      <c r="B784" s="36"/>
      <c r="C784" s="37"/>
      <c r="D784" s="37"/>
      <c r="E784" s="37"/>
      <c r="F784" s="37"/>
      <c r="G784" s="37"/>
      <c r="H784" s="37"/>
    </row>
    <row r="785" spans="1:8" x14ac:dyDescent="0.25">
      <c r="A785" s="36"/>
      <c r="B785" s="36"/>
      <c r="C785" s="37"/>
      <c r="D785" s="37"/>
      <c r="E785" s="37"/>
      <c r="F785" s="37"/>
      <c r="G785" s="37"/>
      <c r="H785" s="37"/>
    </row>
    <row r="786" spans="1:8" x14ac:dyDescent="0.25">
      <c r="A786" s="36"/>
      <c r="B786" s="36"/>
      <c r="C786" s="37"/>
      <c r="D786" s="37"/>
      <c r="E786" s="37"/>
      <c r="F786" s="37"/>
      <c r="G786" s="37"/>
      <c r="H786" s="37"/>
    </row>
    <row r="787" spans="1:8" x14ac:dyDescent="0.25">
      <c r="A787" s="36"/>
      <c r="B787" s="36"/>
      <c r="C787" s="37"/>
      <c r="D787" s="37"/>
      <c r="E787" s="37"/>
      <c r="F787" s="37"/>
      <c r="G787" s="37"/>
      <c r="H787" s="37"/>
    </row>
    <row r="788" spans="1:8" x14ac:dyDescent="0.25">
      <c r="A788" s="36"/>
      <c r="B788" s="36"/>
      <c r="C788" s="37"/>
      <c r="D788" s="37"/>
      <c r="E788" s="37"/>
      <c r="F788" s="37"/>
      <c r="G788" s="37"/>
      <c r="H788" s="37"/>
    </row>
    <row r="789" spans="1:8" x14ac:dyDescent="0.25">
      <c r="A789" s="36"/>
      <c r="B789" s="36"/>
      <c r="C789" s="37"/>
      <c r="D789" s="37"/>
      <c r="E789" s="37"/>
      <c r="F789" s="37"/>
      <c r="G789" s="37"/>
      <c r="H789" s="37"/>
    </row>
    <row r="790" spans="1:8" x14ac:dyDescent="0.25">
      <c r="A790" s="36"/>
      <c r="B790" s="36"/>
      <c r="C790" s="37"/>
      <c r="D790" s="37"/>
      <c r="E790" s="37"/>
      <c r="F790" s="37"/>
      <c r="G790" s="37"/>
      <c r="H790" s="37"/>
    </row>
    <row r="791" spans="1:8" x14ac:dyDescent="0.25">
      <c r="A791" s="36"/>
      <c r="B791" s="36"/>
      <c r="C791" s="37"/>
      <c r="D791" s="37"/>
      <c r="E791" s="37"/>
      <c r="F791" s="37"/>
      <c r="G791" s="37"/>
      <c r="H791" s="37"/>
    </row>
    <row r="792" spans="1:8" x14ac:dyDescent="0.25">
      <c r="A792" s="36"/>
      <c r="B792" s="36"/>
      <c r="C792" s="37"/>
      <c r="D792" s="37"/>
      <c r="E792" s="37"/>
      <c r="F792" s="37"/>
      <c r="G792" s="37"/>
      <c r="H792" s="37"/>
    </row>
    <row r="793" spans="1:8" x14ac:dyDescent="0.25">
      <c r="A793" s="36"/>
      <c r="B793" s="36"/>
      <c r="C793" s="37"/>
      <c r="D793" s="37"/>
      <c r="E793" s="37"/>
      <c r="F793" s="37"/>
      <c r="G793" s="37"/>
      <c r="H793" s="37"/>
    </row>
    <row r="794" spans="1:8" x14ac:dyDescent="0.25">
      <c r="A794" s="36"/>
      <c r="B794" s="36"/>
      <c r="C794" s="37"/>
      <c r="D794" s="37"/>
      <c r="E794" s="37"/>
      <c r="F794" s="37"/>
      <c r="G794" s="37"/>
      <c r="H794" s="37"/>
    </row>
    <row r="795" spans="1:8" x14ac:dyDescent="0.25">
      <c r="A795" s="36"/>
      <c r="B795" s="36"/>
      <c r="C795" s="37"/>
      <c r="D795" s="37"/>
      <c r="E795" s="37"/>
      <c r="F795" s="37"/>
      <c r="G795" s="37"/>
      <c r="H795" s="37"/>
    </row>
    <row r="796" spans="1:8" x14ac:dyDescent="0.25">
      <c r="A796" s="36"/>
      <c r="B796" s="36"/>
      <c r="C796" s="37"/>
      <c r="D796" s="37"/>
      <c r="E796" s="37"/>
      <c r="F796" s="37"/>
      <c r="G796" s="37"/>
      <c r="H796" s="37"/>
    </row>
    <row r="797" spans="1:8" x14ac:dyDescent="0.25">
      <c r="A797" s="36"/>
      <c r="B797" s="36"/>
      <c r="C797" s="37"/>
      <c r="D797" s="37"/>
      <c r="E797" s="37"/>
      <c r="F797" s="37"/>
      <c r="G797" s="37"/>
      <c r="H797" s="37"/>
    </row>
    <row r="798" spans="1:8" x14ac:dyDescent="0.25">
      <c r="A798" s="36"/>
      <c r="B798" s="36"/>
      <c r="C798" s="37"/>
      <c r="D798" s="37"/>
      <c r="E798" s="37"/>
      <c r="F798" s="37"/>
      <c r="G798" s="37"/>
      <c r="H798" s="37"/>
    </row>
    <row r="799" spans="1:8" x14ac:dyDescent="0.25">
      <c r="A799" s="36"/>
      <c r="B799" s="36"/>
      <c r="C799" s="37"/>
      <c r="D799" s="37"/>
      <c r="E799" s="37"/>
      <c r="F799" s="37"/>
      <c r="G799" s="37"/>
      <c r="H799" s="37"/>
    </row>
    <row r="800" spans="1:8" x14ac:dyDescent="0.25">
      <c r="A800" s="36"/>
      <c r="B800" s="36"/>
      <c r="C800" s="37"/>
      <c r="D800" s="37"/>
      <c r="E800" s="37"/>
      <c r="F800" s="37"/>
      <c r="G800" s="37"/>
      <c r="H800" s="37"/>
    </row>
    <row r="801" spans="1:8" x14ac:dyDescent="0.25">
      <c r="A801" s="36"/>
      <c r="B801" s="36"/>
      <c r="C801" s="37"/>
      <c r="D801" s="37"/>
      <c r="E801" s="37"/>
      <c r="F801" s="37"/>
      <c r="G801" s="37"/>
      <c r="H801" s="37"/>
    </row>
    <row r="802" spans="1:8" x14ac:dyDescent="0.25">
      <c r="A802" s="36"/>
      <c r="B802" s="36"/>
      <c r="C802" s="37"/>
      <c r="D802" s="37"/>
      <c r="E802" s="37"/>
      <c r="F802" s="37"/>
      <c r="G802" s="37"/>
      <c r="H802" s="37"/>
    </row>
    <row r="803" spans="1:8" x14ac:dyDescent="0.25">
      <c r="A803" s="36"/>
      <c r="B803" s="36"/>
      <c r="C803" s="37"/>
      <c r="D803" s="37"/>
      <c r="E803" s="37"/>
      <c r="F803" s="37"/>
      <c r="G803" s="37"/>
      <c r="H803" s="37"/>
    </row>
    <row r="804" spans="1:8" x14ac:dyDescent="0.25">
      <c r="A804" s="36"/>
      <c r="B804" s="36"/>
      <c r="C804" s="37"/>
      <c r="D804" s="37"/>
      <c r="E804" s="37"/>
      <c r="F804" s="37"/>
      <c r="G804" s="37"/>
      <c r="H804" s="37"/>
    </row>
    <row r="805" spans="1:8" x14ac:dyDescent="0.25">
      <c r="A805" s="36"/>
      <c r="B805" s="36"/>
      <c r="C805" s="37"/>
      <c r="D805" s="37"/>
      <c r="E805" s="37"/>
      <c r="F805" s="37"/>
      <c r="G805" s="37"/>
      <c r="H805" s="37"/>
    </row>
    <row r="806" spans="1:8" x14ac:dyDescent="0.25">
      <c r="A806" s="36"/>
      <c r="B806" s="36"/>
      <c r="C806" s="37"/>
      <c r="D806" s="37"/>
      <c r="E806" s="37"/>
      <c r="F806" s="37"/>
      <c r="G806" s="37"/>
      <c r="H806" s="37"/>
    </row>
    <row r="807" spans="1:8" x14ac:dyDescent="0.25">
      <c r="A807" s="36"/>
      <c r="B807" s="36"/>
      <c r="C807" s="37"/>
      <c r="D807" s="37"/>
      <c r="E807" s="37"/>
      <c r="F807" s="37"/>
      <c r="G807" s="37"/>
      <c r="H807" s="37"/>
    </row>
    <row r="808" spans="1:8" x14ac:dyDescent="0.25">
      <c r="A808" s="36"/>
      <c r="B808" s="36"/>
      <c r="C808" s="37"/>
      <c r="D808" s="37"/>
      <c r="E808" s="37"/>
      <c r="F808" s="37"/>
      <c r="G808" s="37"/>
      <c r="H808" s="37"/>
    </row>
    <row r="809" spans="1:8" x14ac:dyDescent="0.25">
      <c r="A809" s="36"/>
      <c r="B809" s="36"/>
      <c r="C809" s="37"/>
      <c r="D809" s="37"/>
      <c r="E809" s="37"/>
      <c r="F809" s="37"/>
      <c r="G809" s="37"/>
      <c r="H809" s="37"/>
    </row>
    <row r="810" spans="1:8" x14ac:dyDescent="0.25">
      <c r="A810" s="36"/>
      <c r="B810" s="36"/>
      <c r="C810" s="37"/>
      <c r="D810" s="37"/>
      <c r="E810" s="37"/>
      <c r="F810" s="37"/>
      <c r="G810" s="37"/>
      <c r="H810" s="37"/>
    </row>
    <row r="811" spans="1:8" x14ac:dyDescent="0.25">
      <c r="A811" s="36"/>
      <c r="B811" s="36"/>
      <c r="C811" s="37"/>
      <c r="D811" s="37"/>
      <c r="E811" s="37"/>
      <c r="F811" s="37"/>
      <c r="G811" s="37"/>
      <c r="H811" s="37"/>
    </row>
    <row r="812" spans="1:8" x14ac:dyDescent="0.25">
      <c r="A812" s="36"/>
      <c r="B812" s="36"/>
      <c r="C812" s="37"/>
      <c r="D812" s="37"/>
      <c r="E812" s="37"/>
      <c r="F812" s="37"/>
      <c r="G812" s="37"/>
      <c r="H812" s="37"/>
    </row>
    <row r="813" spans="1:8" x14ac:dyDescent="0.25">
      <c r="A813" s="36"/>
      <c r="B813" s="36"/>
      <c r="C813" s="37"/>
      <c r="D813" s="37"/>
      <c r="E813" s="37"/>
      <c r="F813" s="37"/>
      <c r="G813" s="37"/>
      <c r="H813" s="37"/>
    </row>
    <row r="814" spans="1:8" x14ac:dyDescent="0.25">
      <c r="A814" s="36"/>
      <c r="B814" s="36"/>
      <c r="C814" s="37"/>
      <c r="D814" s="37"/>
      <c r="E814" s="37"/>
      <c r="F814" s="37"/>
      <c r="G814" s="37"/>
      <c r="H814" s="37"/>
    </row>
    <row r="815" spans="1:8" x14ac:dyDescent="0.25">
      <c r="A815" s="36"/>
      <c r="B815" s="36"/>
      <c r="C815" s="37"/>
      <c r="D815" s="37"/>
      <c r="E815" s="37"/>
      <c r="F815" s="37"/>
      <c r="G815" s="37"/>
      <c r="H815" s="37"/>
    </row>
    <row r="816" spans="1:8" x14ac:dyDescent="0.25">
      <c r="A816" s="36"/>
      <c r="B816" s="36"/>
      <c r="C816" s="37"/>
      <c r="D816" s="37"/>
      <c r="E816" s="37"/>
      <c r="F816" s="37"/>
      <c r="G816" s="37"/>
      <c r="H816" s="37"/>
    </row>
    <row r="817" spans="1:8" x14ac:dyDescent="0.25">
      <c r="A817" s="36"/>
      <c r="B817" s="36"/>
      <c r="C817" s="37"/>
      <c r="D817" s="37"/>
      <c r="E817" s="37"/>
      <c r="F817" s="37"/>
      <c r="G817" s="37"/>
      <c r="H817" s="37"/>
    </row>
    <row r="818" spans="1:8" x14ac:dyDescent="0.25">
      <c r="A818" s="36"/>
      <c r="B818" s="36"/>
      <c r="C818" s="37"/>
      <c r="D818" s="37"/>
      <c r="E818" s="37"/>
      <c r="F818" s="37"/>
      <c r="G818" s="37"/>
      <c r="H818" s="37"/>
    </row>
    <row r="819" spans="1:8" x14ac:dyDescent="0.25">
      <c r="A819" s="36"/>
      <c r="B819" s="36"/>
      <c r="C819" s="37"/>
      <c r="D819" s="37"/>
      <c r="E819" s="37"/>
      <c r="F819" s="37"/>
      <c r="G819" s="37"/>
      <c r="H819" s="37"/>
    </row>
    <row r="820" spans="1:8" x14ac:dyDescent="0.25">
      <c r="A820" s="36"/>
      <c r="B820" s="36"/>
      <c r="C820" s="37"/>
      <c r="D820" s="37"/>
      <c r="E820" s="37"/>
      <c r="F820" s="37"/>
      <c r="G820" s="37"/>
      <c r="H820" s="37"/>
    </row>
    <row r="821" spans="1:8" x14ac:dyDescent="0.25">
      <c r="A821" s="36"/>
      <c r="B821" s="36"/>
      <c r="C821" s="37"/>
      <c r="D821" s="37"/>
      <c r="E821" s="37"/>
      <c r="F821" s="37"/>
      <c r="G821" s="37"/>
      <c r="H821" s="37"/>
    </row>
    <row r="822" spans="1:8" x14ac:dyDescent="0.25">
      <c r="A822" s="36"/>
      <c r="B822" s="36"/>
      <c r="C822" s="37"/>
      <c r="D822" s="37"/>
      <c r="E822" s="37"/>
      <c r="F822" s="37"/>
      <c r="G822" s="37"/>
      <c r="H822" s="37"/>
    </row>
    <row r="823" spans="1:8" x14ac:dyDescent="0.25">
      <c r="A823" s="36"/>
      <c r="B823" s="36"/>
      <c r="C823" s="37"/>
      <c r="D823" s="37"/>
      <c r="E823" s="37"/>
      <c r="F823" s="37"/>
      <c r="G823" s="37"/>
      <c r="H823" s="37"/>
    </row>
    <row r="824" spans="1:8" x14ac:dyDescent="0.25">
      <c r="A824" s="36"/>
      <c r="B824" s="36"/>
      <c r="C824" s="37"/>
      <c r="D824" s="37"/>
      <c r="E824" s="37"/>
      <c r="F824" s="37"/>
      <c r="G824" s="37"/>
      <c r="H824" s="37"/>
    </row>
    <row r="825" spans="1:8" x14ac:dyDescent="0.25">
      <c r="A825" s="36"/>
      <c r="B825" s="36"/>
      <c r="C825" s="37"/>
      <c r="D825" s="37"/>
      <c r="E825" s="37"/>
      <c r="F825" s="37"/>
      <c r="G825" s="37"/>
      <c r="H825" s="37"/>
    </row>
    <row r="826" spans="1:8" x14ac:dyDescent="0.25">
      <c r="A826" s="36"/>
      <c r="B826" s="36"/>
      <c r="C826" s="37"/>
      <c r="D826" s="37"/>
      <c r="E826" s="37"/>
      <c r="F826" s="37"/>
      <c r="G826" s="37"/>
      <c r="H826" s="37"/>
    </row>
    <row r="827" spans="1:8" x14ac:dyDescent="0.25">
      <c r="A827" s="36"/>
      <c r="B827" s="36"/>
      <c r="C827" s="37"/>
      <c r="D827" s="37"/>
      <c r="E827" s="37"/>
      <c r="F827" s="37"/>
      <c r="G827" s="37"/>
      <c r="H827" s="37"/>
    </row>
    <row r="828" spans="1:8" x14ac:dyDescent="0.25">
      <c r="A828" s="36"/>
      <c r="B828" s="36"/>
      <c r="C828" s="37"/>
      <c r="D828" s="37"/>
      <c r="E828" s="37"/>
      <c r="F828" s="37"/>
      <c r="G828" s="37"/>
      <c r="H828" s="37"/>
    </row>
    <row r="829" spans="1:8" x14ac:dyDescent="0.25">
      <c r="A829" s="36"/>
      <c r="B829" s="36"/>
      <c r="C829" s="37"/>
      <c r="D829" s="37"/>
      <c r="E829" s="37"/>
      <c r="F829" s="37"/>
      <c r="G829" s="37"/>
      <c r="H829" s="37"/>
    </row>
    <row r="830" spans="1:8" x14ac:dyDescent="0.25">
      <c r="A830" s="36"/>
      <c r="B830" s="36"/>
      <c r="C830" s="37"/>
      <c r="D830" s="37"/>
      <c r="E830" s="37"/>
      <c r="F830" s="37"/>
      <c r="G830" s="37"/>
      <c r="H830" s="37"/>
    </row>
    <row r="831" spans="1:8" x14ac:dyDescent="0.25">
      <c r="A831" s="36"/>
      <c r="B831" s="36"/>
      <c r="C831" s="37"/>
      <c r="D831" s="37"/>
      <c r="E831" s="37"/>
      <c r="F831" s="37"/>
      <c r="G831" s="37"/>
      <c r="H831" s="37"/>
    </row>
    <row r="832" spans="1:8" x14ac:dyDescent="0.25">
      <c r="A832" s="36"/>
      <c r="B832" s="36"/>
      <c r="C832" s="37"/>
      <c r="D832" s="37"/>
      <c r="E832" s="37"/>
      <c r="F832" s="37"/>
      <c r="G832" s="37"/>
      <c r="H832" s="37"/>
    </row>
    <row r="833" spans="1:8" x14ac:dyDescent="0.25">
      <c r="A833" s="36"/>
      <c r="B833" s="36"/>
      <c r="C833" s="37"/>
      <c r="D833" s="37"/>
      <c r="E833" s="37"/>
      <c r="F833" s="37"/>
      <c r="G833" s="37"/>
      <c r="H833" s="37"/>
    </row>
    <row r="834" spans="1:8" x14ac:dyDescent="0.25">
      <c r="A834" s="36"/>
      <c r="B834" s="36"/>
      <c r="C834" s="37"/>
      <c r="D834" s="37"/>
      <c r="E834" s="37"/>
      <c r="F834" s="37"/>
      <c r="G834" s="37"/>
      <c r="H834" s="37"/>
    </row>
    <row r="835" spans="1:8" x14ac:dyDescent="0.25">
      <c r="A835" s="36"/>
      <c r="B835" s="36"/>
      <c r="C835" s="37"/>
      <c r="D835" s="37"/>
      <c r="E835" s="37"/>
      <c r="F835" s="37"/>
      <c r="G835" s="37"/>
      <c r="H835" s="37"/>
    </row>
    <row r="836" spans="1:8" x14ac:dyDescent="0.25">
      <c r="A836" s="36"/>
      <c r="B836" s="36"/>
      <c r="C836" s="37"/>
      <c r="D836" s="37"/>
      <c r="E836" s="37"/>
      <c r="F836" s="37"/>
      <c r="G836" s="37"/>
      <c r="H836" s="37"/>
    </row>
    <row r="837" spans="1:8" x14ac:dyDescent="0.25">
      <c r="A837" s="36"/>
      <c r="B837" s="36"/>
      <c r="C837" s="37"/>
      <c r="D837" s="37"/>
      <c r="E837" s="37"/>
      <c r="F837" s="37"/>
      <c r="G837" s="37"/>
      <c r="H837" s="37"/>
    </row>
    <row r="838" spans="1:8" x14ac:dyDescent="0.25">
      <c r="A838" s="36"/>
      <c r="B838" s="36"/>
      <c r="C838" s="37"/>
      <c r="D838" s="37"/>
      <c r="E838" s="37"/>
      <c r="F838" s="37"/>
      <c r="G838" s="37"/>
      <c r="H838" s="37"/>
    </row>
    <row r="839" spans="1:8" x14ac:dyDescent="0.25">
      <c r="A839" s="36"/>
      <c r="B839" s="36"/>
      <c r="C839" s="37"/>
      <c r="D839" s="37"/>
      <c r="E839" s="37"/>
      <c r="F839" s="37"/>
      <c r="G839" s="37"/>
      <c r="H839" s="37"/>
    </row>
    <row r="840" spans="1:8" x14ac:dyDescent="0.25">
      <c r="A840" s="36"/>
      <c r="B840" s="36"/>
      <c r="C840" s="37"/>
      <c r="D840" s="37"/>
      <c r="E840" s="37"/>
      <c r="F840" s="37"/>
      <c r="G840" s="37"/>
      <c r="H840" s="37"/>
    </row>
    <row r="841" spans="1:8" x14ac:dyDescent="0.25">
      <c r="A841" s="36"/>
      <c r="B841" s="36"/>
      <c r="C841" s="37"/>
      <c r="D841" s="37"/>
      <c r="E841" s="37"/>
      <c r="F841" s="37"/>
      <c r="G841" s="37"/>
      <c r="H841" s="37"/>
    </row>
    <row r="842" spans="1:8" x14ac:dyDescent="0.25">
      <c r="A842" s="36"/>
      <c r="B842" s="36"/>
      <c r="C842" s="37"/>
      <c r="D842" s="37"/>
      <c r="E842" s="37"/>
      <c r="F842" s="37"/>
      <c r="G842" s="37"/>
      <c r="H842" s="37"/>
    </row>
    <row r="843" spans="1:8" x14ac:dyDescent="0.25">
      <c r="A843" s="36"/>
      <c r="B843" s="36"/>
      <c r="C843" s="37"/>
      <c r="D843" s="37"/>
      <c r="E843" s="37"/>
      <c r="F843" s="37"/>
      <c r="G843" s="37"/>
      <c r="H843" s="37"/>
    </row>
    <row r="844" spans="1:8" x14ac:dyDescent="0.25">
      <c r="A844" s="36"/>
      <c r="B844" s="36"/>
      <c r="C844" s="37"/>
      <c r="D844" s="37"/>
      <c r="E844" s="37"/>
      <c r="F844" s="37"/>
      <c r="G844" s="37"/>
      <c r="H844" s="37"/>
    </row>
    <row r="845" spans="1:8" x14ac:dyDescent="0.25">
      <c r="A845" s="36"/>
      <c r="B845" s="36"/>
      <c r="C845" s="37"/>
      <c r="D845" s="37"/>
      <c r="E845" s="37"/>
      <c r="F845" s="37"/>
      <c r="G845" s="37"/>
      <c r="H845" s="37"/>
    </row>
    <row r="846" spans="1:8" x14ac:dyDescent="0.25">
      <c r="A846" s="36"/>
      <c r="B846" s="36"/>
      <c r="C846" s="37"/>
      <c r="D846" s="37"/>
      <c r="E846" s="37"/>
      <c r="F846" s="37"/>
      <c r="G846" s="37"/>
      <c r="H846" s="37"/>
    </row>
    <row r="847" spans="1:8" x14ac:dyDescent="0.25">
      <c r="A847" s="36"/>
      <c r="B847" s="36"/>
      <c r="C847" s="37"/>
      <c r="D847" s="37"/>
      <c r="E847" s="37"/>
      <c r="F847" s="37"/>
      <c r="G847" s="37"/>
      <c r="H847" s="37"/>
    </row>
    <row r="848" spans="1:8" x14ac:dyDescent="0.25">
      <c r="A848" s="36"/>
      <c r="B848" s="36"/>
      <c r="C848" s="37"/>
      <c r="D848" s="37"/>
      <c r="E848" s="37"/>
      <c r="F848" s="37"/>
      <c r="G848" s="37"/>
      <c r="H848" s="37"/>
    </row>
    <row r="849" spans="1:8" x14ac:dyDescent="0.25">
      <c r="A849" s="36"/>
      <c r="B849" s="36"/>
      <c r="C849" s="37"/>
      <c r="D849" s="37"/>
      <c r="E849" s="37"/>
      <c r="F849" s="37"/>
      <c r="G849" s="37"/>
      <c r="H849" s="37"/>
    </row>
    <row r="850" spans="1:8" x14ac:dyDescent="0.25">
      <c r="A850" s="36"/>
      <c r="B850" s="36"/>
      <c r="C850" s="37"/>
      <c r="D850" s="37"/>
      <c r="E850" s="37"/>
      <c r="F850" s="37"/>
      <c r="G850" s="37"/>
      <c r="H850" s="37"/>
    </row>
    <row r="851" spans="1:8" x14ac:dyDescent="0.25">
      <c r="A851" s="36"/>
      <c r="B851" s="36"/>
      <c r="C851" s="37"/>
      <c r="D851" s="37"/>
      <c r="E851" s="37"/>
      <c r="F851" s="37"/>
      <c r="G851" s="37"/>
      <c r="H851" s="37"/>
    </row>
    <row r="852" spans="1:8" x14ac:dyDescent="0.25">
      <c r="A852" s="36"/>
      <c r="B852" s="36"/>
      <c r="C852" s="37"/>
      <c r="D852" s="37"/>
      <c r="E852" s="37"/>
      <c r="F852" s="37"/>
      <c r="G852" s="37"/>
      <c r="H852" s="37"/>
    </row>
    <row r="853" spans="1:8" x14ac:dyDescent="0.25">
      <c r="A853" s="36"/>
      <c r="B853" s="36"/>
      <c r="C853" s="37"/>
      <c r="D853" s="37"/>
      <c r="E853" s="37"/>
      <c r="F853" s="37"/>
      <c r="G853" s="37"/>
      <c r="H853" s="37"/>
    </row>
    <row r="854" spans="1:8" x14ac:dyDescent="0.25">
      <c r="A854" s="36"/>
      <c r="B854" s="36"/>
      <c r="C854" s="37"/>
      <c r="D854" s="37"/>
      <c r="E854" s="37"/>
      <c r="F854" s="37"/>
      <c r="G854" s="37"/>
      <c r="H854" s="37"/>
    </row>
    <row r="855" spans="1:8" x14ac:dyDescent="0.25">
      <c r="A855" s="36"/>
      <c r="B855" s="36"/>
      <c r="C855" s="37"/>
      <c r="D855" s="37"/>
      <c r="E855" s="37"/>
      <c r="F855" s="37"/>
      <c r="G855" s="37"/>
      <c r="H855" s="37"/>
    </row>
    <row r="856" spans="1:8" x14ac:dyDescent="0.25">
      <c r="A856" s="36"/>
      <c r="B856" s="36"/>
      <c r="C856" s="37"/>
      <c r="D856" s="37"/>
      <c r="E856" s="37"/>
      <c r="F856" s="37"/>
      <c r="G856" s="37"/>
      <c r="H856" s="37"/>
    </row>
    <row r="857" spans="1:8" x14ac:dyDescent="0.25">
      <c r="A857" s="36"/>
      <c r="B857" s="36"/>
      <c r="C857" s="37"/>
      <c r="D857" s="37"/>
      <c r="E857" s="37"/>
      <c r="F857" s="37"/>
      <c r="G857" s="37"/>
      <c r="H857" s="37"/>
    </row>
    <row r="858" spans="1:8" x14ac:dyDescent="0.25">
      <c r="A858" s="36"/>
      <c r="B858" s="36"/>
      <c r="C858" s="37"/>
      <c r="D858" s="37"/>
      <c r="E858" s="37"/>
      <c r="F858" s="37"/>
      <c r="G858" s="37"/>
      <c r="H858" s="37"/>
    </row>
    <row r="859" spans="1:8" x14ac:dyDescent="0.25">
      <c r="A859" s="36"/>
      <c r="B859" s="36"/>
      <c r="C859" s="37"/>
      <c r="D859" s="37"/>
      <c r="E859" s="37"/>
      <c r="F859" s="37"/>
      <c r="G859" s="37"/>
      <c r="H859" s="37"/>
    </row>
    <row r="860" spans="1:8" x14ac:dyDescent="0.25">
      <c r="A860" s="36"/>
      <c r="B860" s="36"/>
      <c r="C860" s="37"/>
      <c r="D860" s="37"/>
      <c r="E860" s="37"/>
      <c r="F860" s="37"/>
      <c r="G860" s="37"/>
      <c r="H860" s="37"/>
    </row>
    <row r="861" spans="1:8" x14ac:dyDescent="0.25">
      <c r="A861" s="36"/>
      <c r="B861" s="36"/>
      <c r="C861" s="37"/>
      <c r="D861" s="37"/>
      <c r="E861" s="37"/>
      <c r="F861" s="37"/>
      <c r="G861" s="37"/>
      <c r="H861" s="37"/>
    </row>
    <row r="862" spans="1:8" x14ac:dyDescent="0.25">
      <c r="A862" s="36"/>
      <c r="B862" s="36"/>
      <c r="C862" s="37"/>
      <c r="D862" s="37"/>
      <c r="E862" s="37"/>
      <c r="F862" s="37"/>
      <c r="G862" s="37"/>
      <c r="H862" s="37"/>
    </row>
    <row r="863" spans="1:8" x14ac:dyDescent="0.25">
      <c r="A863" s="36"/>
      <c r="B863" s="36"/>
      <c r="C863" s="37"/>
      <c r="D863" s="37"/>
      <c r="E863" s="37"/>
      <c r="F863" s="37"/>
      <c r="G863" s="37"/>
      <c r="H863" s="37"/>
    </row>
    <row r="864" spans="1:8" x14ac:dyDescent="0.25">
      <c r="A864" s="36"/>
      <c r="B864" s="36"/>
      <c r="C864" s="37"/>
      <c r="D864" s="37"/>
      <c r="E864" s="37"/>
      <c r="F864" s="37"/>
      <c r="G864" s="37"/>
      <c r="H864" s="37"/>
    </row>
    <row r="865" spans="1:8" x14ac:dyDescent="0.25">
      <c r="A865" s="36"/>
      <c r="B865" s="36"/>
      <c r="C865" s="37"/>
      <c r="D865" s="37"/>
      <c r="E865" s="37"/>
      <c r="F865" s="37"/>
      <c r="G865" s="37"/>
      <c r="H865" s="37"/>
    </row>
    <row r="866" spans="1:8" x14ac:dyDescent="0.25">
      <c r="A866" s="36"/>
      <c r="B866" s="36"/>
      <c r="C866" s="37"/>
      <c r="D866" s="37"/>
      <c r="E866" s="37"/>
      <c r="F866" s="37"/>
      <c r="G866" s="37"/>
      <c r="H866" s="37"/>
    </row>
    <row r="867" spans="1:8" x14ac:dyDescent="0.25">
      <c r="A867" s="36"/>
      <c r="B867" s="36"/>
      <c r="C867" s="37"/>
      <c r="D867" s="37"/>
      <c r="E867" s="37"/>
      <c r="F867" s="37"/>
      <c r="G867" s="37"/>
      <c r="H867" s="37"/>
    </row>
    <row r="868" spans="1:8" x14ac:dyDescent="0.25">
      <c r="A868" s="36"/>
      <c r="B868" s="36"/>
      <c r="C868" s="37"/>
      <c r="D868" s="37"/>
      <c r="E868" s="37"/>
      <c r="F868" s="37"/>
      <c r="G868" s="37"/>
      <c r="H868" s="37"/>
    </row>
    <row r="869" spans="1:8" x14ac:dyDescent="0.25">
      <c r="A869" s="36"/>
      <c r="B869" s="36"/>
      <c r="C869" s="37"/>
      <c r="D869" s="37"/>
      <c r="E869" s="37"/>
      <c r="F869" s="37"/>
      <c r="G869" s="37"/>
      <c r="H869" s="37"/>
    </row>
    <row r="870" spans="1:8" x14ac:dyDescent="0.25">
      <c r="A870" s="36"/>
      <c r="B870" s="36"/>
      <c r="C870" s="37"/>
      <c r="D870" s="37"/>
      <c r="E870" s="37"/>
      <c r="F870" s="37"/>
      <c r="G870" s="37"/>
      <c r="H870" s="37"/>
    </row>
    <row r="871" spans="1:8" x14ac:dyDescent="0.25">
      <c r="A871" s="36"/>
      <c r="B871" s="36"/>
      <c r="C871" s="37"/>
      <c r="D871" s="37"/>
      <c r="E871" s="37"/>
      <c r="F871" s="37"/>
      <c r="G871" s="37"/>
      <c r="H871" s="37"/>
    </row>
    <row r="872" spans="1:8" x14ac:dyDescent="0.25">
      <c r="A872" s="36"/>
      <c r="B872" s="36"/>
      <c r="C872" s="37"/>
      <c r="D872" s="37"/>
      <c r="E872" s="37"/>
      <c r="F872" s="37"/>
      <c r="G872" s="37"/>
      <c r="H872" s="37"/>
    </row>
    <row r="873" spans="1:8" x14ac:dyDescent="0.25">
      <c r="A873" s="36"/>
      <c r="B873" s="36"/>
      <c r="C873" s="37"/>
      <c r="D873" s="37"/>
      <c r="E873" s="37"/>
      <c r="F873" s="37"/>
      <c r="G873" s="37"/>
      <c r="H873" s="37"/>
    </row>
    <row r="874" spans="1:8" x14ac:dyDescent="0.25">
      <c r="A874" s="36"/>
      <c r="B874" s="36"/>
      <c r="C874" s="37"/>
      <c r="D874" s="37"/>
      <c r="E874" s="37"/>
      <c r="F874" s="37"/>
      <c r="G874" s="37"/>
      <c r="H874" s="37"/>
    </row>
    <row r="875" spans="1:8" x14ac:dyDescent="0.25">
      <c r="A875" s="36"/>
      <c r="B875" s="36"/>
      <c r="C875" s="37"/>
      <c r="D875" s="37"/>
      <c r="E875" s="37"/>
      <c r="F875" s="37"/>
      <c r="G875" s="37"/>
      <c r="H875" s="37"/>
    </row>
    <row r="876" spans="1:8" x14ac:dyDescent="0.25">
      <c r="A876" s="36"/>
      <c r="B876" s="36"/>
      <c r="C876" s="37"/>
      <c r="D876" s="37"/>
      <c r="E876" s="37"/>
      <c r="F876" s="37"/>
      <c r="G876" s="37"/>
      <c r="H876" s="37"/>
    </row>
    <row r="877" spans="1:8" x14ac:dyDescent="0.25">
      <c r="A877" s="36"/>
      <c r="B877" s="36"/>
      <c r="C877" s="37"/>
      <c r="D877" s="37"/>
      <c r="E877" s="37"/>
      <c r="F877" s="37"/>
      <c r="G877" s="37"/>
      <c r="H877" s="37"/>
    </row>
    <row r="878" spans="1:8" x14ac:dyDescent="0.25">
      <c r="A878" s="36"/>
      <c r="B878" s="36"/>
      <c r="C878" s="37"/>
      <c r="D878" s="37"/>
      <c r="E878" s="37"/>
      <c r="F878" s="37"/>
      <c r="G878" s="37"/>
      <c r="H878" s="37"/>
    </row>
    <row r="879" spans="1:8" x14ac:dyDescent="0.25">
      <c r="A879" s="36"/>
      <c r="B879" s="36"/>
      <c r="C879" s="37"/>
      <c r="D879" s="37"/>
      <c r="E879" s="37"/>
      <c r="F879" s="37"/>
      <c r="G879" s="37"/>
      <c r="H879" s="37"/>
    </row>
    <row r="880" spans="1:8" x14ac:dyDescent="0.25">
      <c r="A880" s="36"/>
      <c r="B880" s="36"/>
      <c r="C880" s="37"/>
      <c r="D880" s="37"/>
      <c r="E880" s="37"/>
      <c r="F880" s="37"/>
      <c r="G880" s="37"/>
      <c r="H880" s="37"/>
    </row>
    <row r="881" spans="1:8" x14ac:dyDescent="0.25">
      <c r="A881" s="36"/>
      <c r="B881" s="36"/>
      <c r="C881" s="37"/>
      <c r="D881" s="37"/>
      <c r="E881" s="37"/>
      <c r="F881" s="37"/>
      <c r="G881" s="37"/>
      <c r="H881" s="37"/>
    </row>
    <row r="882" spans="1:8" x14ac:dyDescent="0.25">
      <c r="A882" s="36"/>
      <c r="B882" s="36"/>
      <c r="C882" s="37"/>
      <c r="D882" s="37"/>
      <c r="E882" s="37"/>
      <c r="F882" s="37"/>
      <c r="G882" s="37"/>
      <c r="H882" s="37"/>
    </row>
    <row r="883" spans="1:8" x14ac:dyDescent="0.25">
      <c r="A883" s="36"/>
      <c r="B883" s="36"/>
      <c r="C883" s="37"/>
      <c r="D883" s="37"/>
      <c r="E883" s="37"/>
      <c r="F883" s="37"/>
      <c r="G883" s="37"/>
      <c r="H883" s="37"/>
    </row>
    <row r="884" spans="1:8" x14ac:dyDescent="0.25">
      <c r="A884" s="36"/>
      <c r="B884" s="36"/>
      <c r="C884" s="37"/>
      <c r="D884" s="37"/>
      <c r="E884" s="37"/>
      <c r="F884" s="37"/>
      <c r="G884" s="37"/>
      <c r="H884" s="37"/>
    </row>
    <row r="885" spans="1:8" x14ac:dyDescent="0.25">
      <c r="A885" s="36"/>
      <c r="B885" s="36"/>
      <c r="C885" s="37"/>
      <c r="D885" s="37"/>
      <c r="E885" s="37"/>
      <c r="F885" s="37"/>
      <c r="G885" s="37"/>
      <c r="H885" s="37"/>
    </row>
    <row r="886" spans="1:8" x14ac:dyDescent="0.25">
      <c r="A886" s="36"/>
      <c r="B886" s="36"/>
      <c r="C886" s="37"/>
      <c r="D886" s="37"/>
      <c r="E886" s="37"/>
      <c r="F886" s="37"/>
      <c r="G886" s="37"/>
      <c r="H886" s="37"/>
    </row>
    <row r="887" spans="1:8" x14ac:dyDescent="0.25">
      <c r="A887" s="36"/>
      <c r="B887" s="36"/>
      <c r="C887" s="37"/>
      <c r="D887" s="37"/>
      <c r="E887" s="37"/>
      <c r="F887" s="37"/>
      <c r="G887" s="37"/>
      <c r="H887" s="37"/>
    </row>
    <row r="888" spans="1:8" x14ac:dyDescent="0.25">
      <c r="A888" s="36"/>
      <c r="B888" s="36"/>
      <c r="C888" s="37"/>
      <c r="D888" s="37"/>
      <c r="E888" s="37"/>
      <c r="F888" s="37"/>
      <c r="G888" s="37"/>
      <c r="H888" s="37"/>
    </row>
    <row r="889" spans="1:8" x14ac:dyDescent="0.25">
      <c r="A889" s="36"/>
      <c r="B889" s="36"/>
      <c r="C889" s="37"/>
      <c r="D889" s="37"/>
      <c r="E889" s="37"/>
      <c r="F889" s="37"/>
      <c r="G889" s="37"/>
      <c r="H889" s="37"/>
    </row>
    <row r="890" spans="1:8" x14ac:dyDescent="0.25">
      <c r="A890" s="36"/>
      <c r="B890" s="36"/>
      <c r="C890" s="37"/>
      <c r="D890" s="37"/>
      <c r="E890" s="37"/>
      <c r="F890" s="37"/>
      <c r="G890" s="37"/>
      <c r="H890" s="37"/>
    </row>
    <row r="891" spans="1:8" x14ac:dyDescent="0.25">
      <c r="A891" s="36"/>
      <c r="B891" s="36"/>
      <c r="C891" s="37"/>
      <c r="D891" s="37"/>
      <c r="E891" s="37"/>
      <c r="F891" s="37"/>
      <c r="G891" s="37"/>
      <c r="H891" s="37"/>
    </row>
    <row r="892" spans="1:8" x14ac:dyDescent="0.25">
      <c r="A892" s="36"/>
      <c r="B892" s="36"/>
      <c r="C892" s="37"/>
      <c r="D892" s="37"/>
      <c r="E892" s="37"/>
      <c r="F892" s="37"/>
      <c r="G892" s="37"/>
      <c r="H892" s="37"/>
    </row>
    <row r="893" spans="1:8" x14ac:dyDescent="0.25">
      <c r="A893" s="36"/>
      <c r="B893" s="36"/>
      <c r="C893" s="37"/>
      <c r="D893" s="37"/>
      <c r="E893" s="37"/>
      <c r="F893" s="37"/>
      <c r="G893" s="37"/>
      <c r="H893" s="37"/>
    </row>
    <row r="894" spans="1:8" x14ac:dyDescent="0.25">
      <c r="A894" s="36"/>
      <c r="B894" s="36"/>
      <c r="C894" s="37"/>
      <c r="D894" s="37"/>
      <c r="E894" s="37"/>
      <c r="F894" s="37"/>
      <c r="G894" s="37"/>
      <c r="H894" s="37"/>
    </row>
    <row r="895" spans="1:8" x14ac:dyDescent="0.25">
      <c r="A895" s="36"/>
      <c r="B895" s="36"/>
      <c r="C895" s="37"/>
      <c r="D895" s="37"/>
      <c r="E895" s="37"/>
      <c r="F895" s="37"/>
      <c r="G895" s="37"/>
      <c r="H895" s="37"/>
    </row>
    <row r="896" spans="1:8" x14ac:dyDescent="0.25">
      <c r="A896" s="36"/>
      <c r="B896" s="36"/>
      <c r="C896" s="37"/>
      <c r="D896" s="37"/>
      <c r="E896" s="37"/>
      <c r="F896" s="37"/>
      <c r="G896" s="37"/>
      <c r="H896" s="37"/>
    </row>
    <row r="897" spans="1:8" x14ac:dyDescent="0.25">
      <c r="A897" s="36"/>
      <c r="B897" s="36"/>
      <c r="C897" s="37"/>
      <c r="D897" s="37"/>
      <c r="E897" s="37"/>
      <c r="F897" s="37"/>
      <c r="G897" s="37"/>
      <c r="H897" s="37"/>
    </row>
    <row r="898" spans="1:8" x14ac:dyDescent="0.25">
      <c r="A898" s="36"/>
      <c r="B898" s="36"/>
      <c r="C898" s="37"/>
      <c r="D898" s="37"/>
      <c r="E898" s="37"/>
      <c r="F898" s="37"/>
      <c r="G898" s="37"/>
      <c r="H898" s="37"/>
    </row>
    <row r="899" spans="1:8" x14ac:dyDescent="0.25">
      <c r="A899" s="36"/>
      <c r="B899" s="36"/>
      <c r="C899" s="37"/>
      <c r="D899" s="37"/>
      <c r="E899" s="37"/>
      <c r="F899" s="37"/>
      <c r="G899" s="37"/>
      <c r="H899" s="37"/>
    </row>
    <row r="900" spans="1:8" x14ac:dyDescent="0.25">
      <c r="A900" s="36"/>
      <c r="B900" s="36"/>
      <c r="C900" s="37"/>
      <c r="D900" s="37"/>
      <c r="E900" s="37"/>
      <c r="F900" s="37"/>
      <c r="G900" s="37"/>
      <c r="H900" s="37"/>
    </row>
    <row r="901" spans="1:8" x14ac:dyDescent="0.25">
      <c r="A901" s="36"/>
      <c r="B901" s="36"/>
      <c r="C901" s="37"/>
      <c r="D901" s="37"/>
      <c r="E901" s="37"/>
      <c r="F901" s="37"/>
      <c r="G901" s="37"/>
      <c r="H901" s="37"/>
    </row>
    <row r="902" spans="1:8" x14ac:dyDescent="0.25">
      <c r="A902" s="36"/>
      <c r="B902" s="36"/>
      <c r="C902" s="37"/>
      <c r="D902" s="37"/>
      <c r="E902" s="37"/>
      <c r="F902" s="37"/>
      <c r="G902" s="37"/>
      <c r="H902" s="37"/>
    </row>
    <row r="903" spans="1:8" x14ac:dyDescent="0.25">
      <c r="A903" s="36"/>
      <c r="B903" s="36"/>
      <c r="C903" s="37"/>
      <c r="D903" s="37"/>
      <c r="E903" s="37"/>
      <c r="F903" s="37"/>
      <c r="G903" s="37"/>
      <c r="H903" s="37"/>
    </row>
    <row r="904" spans="1:8" x14ac:dyDescent="0.25">
      <c r="A904" s="36"/>
      <c r="B904" s="36"/>
      <c r="C904" s="37"/>
      <c r="D904" s="37"/>
      <c r="E904" s="37"/>
      <c r="F904" s="37"/>
      <c r="G904" s="37"/>
      <c r="H904" s="37"/>
    </row>
    <row r="905" spans="1:8" x14ac:dyDescent="0.25">
      <c r="A905" s="36"/>
      <c r="B905" s="36"/>
      <c r="C905" s="37"/>
      <c r="D905" s="37"/>
      <c r="E905" s="37"/>
      <c r="F905" s="37"/>
      <c r="G905" s="37"/>
      <c r="H905" s="37"/>
    </row>
    <row r="906" spans="1:8" x14ac:dyDescent="0.25">
      <c r="A906" s="36"/>
      <c r="B906" s="36"/>
      <c r="C906" s="37"/>
      <c r="D906" s="37"/>
      <c r="E906" s="37"/>
      <c r="F906" s="37"/>
      <c r="G906" s="37"/>
      <c r="H906" s="37"/>
    </row>
    <row r="907" spans="1:8" x14ac:dyDescent="0.25">
      <c r="A907" s="36"/>
      <c r="B907" s="36"/>
      <c r="C907" s="37"/>
      <c r="D907" s="37"/>
      <c r="E907" s="37"/>
      <c r="F907" s="37"/>
      <c r="G907" s="37"/>
      <c r="H907" s="37"/>
    </row>
    <row r="908" spans="1:8" x14ac:dyDescent="0.25">
      <c r="A908" s="36"/>
      <c r="B908" s="36"/>
      <c r="C908" s="37"/>
      <c r="D908" s="37"/>
      <c r="E908" s="37"/>
      <c r="F908" s="37"/>
      <c r="G908" s="37"/>
      <c r="H908" s="37"/>
    </row>
    <row r="909" spans="1:8" x14ac:dyDescent="0.25">
      <c r="A909" s="36"/>
      <c r="B909" s="36"/>
      <c r="C909" s="37"/>
      <c r="D909" s="37"/>
      <c r="E909" s="37"/>
      <c r="F909" s="37"/>
      <c r="G909" s="37"/>
      <c r="H909" s="37"/>
    </row>
    <row r="910" spans="1:8" x14ac:dyDescent="0.25">
      <c r="A910" s="36"/>
      <c r="B910" s="36"/>
      <c r="C910" s="37"/>
      <c r="D910" s="37"/>
      <c r="E910" s="37"/>
      <c r="F910" s="37"/>
      <c r="G910" s="37"/>
      <c r="H910" s="37"/>
    </row>
    <row r="911" spans="1:8" x14ac:dyDescent="0.25">
      <c r="A911" s="36"/>
      <c r="B911" s="36"/>
      <c r="C911" s="37"/>
      <c r="D911" s="37"/>
      <c r="E911" s="37"/>
      <c r="F911" s="37"/>
      <c r="G911" s="37"/>
      <c r="H911" s="37"/>
    </row>
    <row r="912" spans="1:8" x14ac:dyDescent="0.25">
      <c r="A912" s="36"/>
      <c r="B912" s="36"/>
      <c r="C912" s="37"/>
      <c r="D912" s="37"/>
      <c r="E912" s="37"/>
      <c r="F912" s="37"/>
      <c r="G912" s="37"/>
      <c r="H912" s="37"/>
    </row>
    <row r="913" spans="1:8" x14ac:dyDescent="0.25">
      <c r="A913" s="36"/>
      <c r="B913" s="36"/>
      <c r="C913" s="37"/>
      <c r="D913" s="37"/>
      <c r="E913" s="37"/>
      <c r="F913" s="37"/>
      <c r="G913" s="37"/>
      <c r="H913" s="37"/>
    </row>
    <row r="914" spans="1:8" x14ac:dyDescent="0.25">
      <c r="A914" s="36"/>
      <c r="B914" s="36"/>
      <c r="C914" s="37"/>
      <c r="D914" s="37"/>
      <c r="E914" s="37"/>
      <c r="F914" s="37"/>
      <c r="G914" s="37"/>
      <c r="H914" s="37"/>
    </row>
    <row r="915" spans="1:8" x14ac:dyDescent="0.25">
      <c r="A915" s="36"/>
      <c r="B915" s="36"/>
      <c r="C915" s="37"/>
      <c r="D915" s="37"/>
      <c r="E915" s="37"/>
      <c r="F915" s="37"/>
      <c r="G915" s="37"/>
      <c r="H915" s="37"/>
    </row>
    <row r="916" spans="1:8" x14ac:dyDescent="0.25">
      <c r="A916" s="36"/>
      <c r="B916" s="36"/>
      <c r="C916" s="37"/>
      <c r="D916" s="37"/>
      <c r="E916" s="37"/>
      <c r="F916" s="37"/>
      <c r="G916" s="37"/>
      <c r="H916" s="37"/>
    </row>
    <row r="917" spans="1:8" x14ac:dyDescent="0.25">
      <c r="A917" s="36"/>
      <c r="B917" s="36"/>
      <c r="C917" s="37"/>
      <c r="D917" s="37"/>
      <c r="E917" s="37"/>
      <c r="F917" s="37"/>
      <c r="G917" s="37"/>
      <c r="H917" s="37"/>
    </row>
    <row r="918" spans="1:8" x14ac:dyDescent="0.25">
      <c r="A918" s="36"/>
      <c r="B918" s="36"/>
      <c r="C918" s="37"/>
      <c r="D918" s="37"/>
      <c r="E918" s="37"/>
      <c r="F918" s="37"/>
      <c r="G918" s="37"/>
      <c r="H918" s="37"/>
    </row>
    <row r="919" spans="1:8" x14ac:dyDescent="0.25">
      <c r="A919" s="36"/>
      <c r="B919" s="36"/>
      <c r="C919" s="37"/>
      <c r="D919" s="37"/>
      <c r="E919" s="37"/>
      <c r="F919" s="37"/>
      <c r="G919" s="37"/>
      <c r="H919" s="37"/>
    </row>
    <row r="920" spans="1:8" x14ac:dyDescent="0.25">
      <c r="A920" s="36"/>
      <c r="B920" s="36"/>
      <c r="C920" s="37"/>
      <c r="D920" s="37"/>
      <c r="E920" s="37"/>
      <c r="F920" s="37"/>
      <c r="G920" s="37"/>
      <c r="H920" s="37"/>
    </row>
    <row r="921" spans="1:8" x14ac:dyDescent="0.25">
      <c r="A921" s="36"/>
      <c r="B921" s="36"/>
      <c r="C921" s="37"/>
      <c r="D921" s="37"/>
      <c r="E921" s="37"/>
      <c r="F921" s="37"/>
      <c r="G921" s="37"/>
      <c r="H921" s="37"/>
    </row>
    <row r="922" spans="1:8" x14ac:dyDescent="0.25">
      <c r="A922" s="36"/>
      <c r="B922" s="36"/>
      <c r="C922" s="37"/>
      <c r="D922" s="37"/>
      <c r="E922" s="37"/>
      <c r="F922" s="37"/>
      <c r="G922" s="37"/>
      <c r="H922" s="37"/>
    </row>
    <row r="923" spans="1:8" x14ac:dyDescent="0.25">
      <c r="A923" s="36"/>
      <c r="B923" s="36"/>
      <c r="C923" s="37"/>
      <c r="D923" s="37"/>
      <c r="E923" s="37"/>
      <c r="F923" s="37"/>
      <c r="G923" s="37"/>
      <c r="H923" s="37"/>
    </row>
    <row r="924" spans="1:8" x14ac:dyDescent="0.25">
      <c r="A924" s="36"/>
      <c r="B924" s="36"/>
      <c r="C924" s="37"/>
      <c r="D924" s="37"/>
      <c r="E924" s="37"/>
      <c r="F924" s="37"/>
      <c r="G924" s="37"/>
      <c r="H924" s="37"/>
    </row>
    <row r="925" spans="1:8" x14ac:dyDescent="0.25">
      <c r="A925" s="36"/>
      <c r="B925" s="36"/>
      <c r="C925" s="37"/>
      <c r="D925" s="37"/>
      <c r="E925" s="37"/>
      <c r="F925" s="37"/>
      <c r="G925" s="37"/>
      <c r="H925" s="37"/>
    </row>
    <row r="926" spans="1:8" x14ac:dyDescent="0.25">
      <c r="A926" s="36"/>
      <c r="B926" s="36"/>
      <c r="C926" s="37"/>
      <c r="D926" s="37"/>
      <c r="E926" s="37"/>
      <c r="F926" s="37"/>
      <c r="G926" s="37"/>
      <c r="H926" s="37"/>
    </row>
    <row r="927" spans="1:8" x14ac:dyDescent="0.25">
      <c r="A927" s="36"/>
      <c r="B927" s="36"/>
      <c r="C927" s="37"/>
      <c r="D927" s="37"/>
      <c r="E927" s="37"/>
      <c r="F927" s="37"/>
      <c r="G927" s="37"/>
      <c r="H927" s="37"/>
    </row>
    <row r="928" spans="1:8" x14ac:dyDescent="0.25">
      <c r="A928" s="36"/>
      <c r="B928" s="36"/>
      <c r="C928" s="37"/>
      <c r="D928" s="37"/>
      <c r="E928" s="37"/>
      <c r="F928" s="37"/>
      <c r="G928" s="37"/>
      <c r="H928" s="37"/>
    </row>
    <row r="929" spans="1:8" x14ac:dyDescent="0.25">
      <c r="A929" s="36"/>
      <c r="B929" s="36"/>
      <c r="C929" s="37"/>
      <c r="D929" s="37"/>
      <c r="E929" s="37"/>
      <c r="F929" s="37"/>
      <c r="G929" s="37"/>
      <c r="H929" s="37"/>
    </row>
    <row r="930" spans="1:8" x14ac:dyDescent="0.25">
      <c r="A930" s="36"/>
      <c r="B930" s="36"/>
      <c r="C930" s="37"/>
      <c r="D930" s="37"/>
      <c r="E930" s="37"/>
      <c r="F930" s="37"/>
      <c r="G930" s="37"/>
      <c r="H930" s="37"/>
    </row>
    <row r="931" spans="1:8" x14ac:dyDescent="0.25">
      <c r="A931" s="36"/>
      <c r="B931" s="36"/>
      <c r="C931" s="37"/>
      <c r="D931" s="37"/>
      <c r="E931" s="37"/>
      <c r="F931" s="37"/>
      <c r="G931" s="37"/>
      <c r="H931" s="37"/>
    </row>
    <row r="932" spans="1:8" x14ac:dyDescent="0.25">
      <c r="A932" s="36"/>
      <c r="B932" s="36"/>
      <c r="C932" s="37"/>
      <c r="D932" s="37"/>
      <c r="E932" s="37"/>
      <c r="F932" s="37"/>
      <c r="G932" s="37"/>
      <c r="H932" s="37"/>
    </row>
    <row r="933" spans="1:8" x14ac:dyDescent="0.25">
      <c r="A933" s="36"/>
      <c r="B933" s="36"/>
      <c r="C933" s="37"/>
      <c r="D933" s="37"/>
      <c r="E933" s="37"/>
      <c r="F933" s="37"/>
      <c r="G933" s="37"/>
      <c r="H933" s="37"/>
    </row>
    <row r="934" spans="1:8" x14ac:dyDescent="0.25">
      <c r="A934" s="36"/>
      <c r="B934" s="36"/>
      <c r="C934" s="37"/>
      <c r="D934" s="37"/>
      <c r="E934" s="37"/>
      <c r="F934" s="37"/>
      <c r="G934" s="37"/>
      <c r="H934" s="37"/>
    </row>
    <row r="935" spans="1:8" x14ac:dyDescent="0.25">
      <c r="A935" s="36"/>
      <c r="B935" s="36"/>
      <c r="C935" s="37"/>
      <c r="D935" s="37"/>
      <c r="E935" s="37"/>
      <c r="F935" s="37"/>
      <c r="G935" s="37"/>
      <c r="H935" s="37"/>
    </row>
    <row r="936" spans="1:8" x14ac:dyDescent="0.25">
      <c r="A936" s="36"/>
      <c r="B936" s="36"/>
      <c r="C936" s="37"/>
      <c r="D936" s="37"/>
      <c r="E936" s="37"/>
      <c r="F936" s="37"/>
      <c r="G936" s="37"/>
      <c r="H936" s="37"/>
    </row>
    <row r="937" spans="1:8" x14ac:dyDescent="0.25">
      <c r="A937" s="36"/>
      <c r="B937" s="36"/>
      <c r="C937" s="37"/>
      <c r="D937" s="37"/>
      <c r="E937" s="37"/>
      <c r="F937" s="37"/>
      <c r="G937" s="37"/>
      <c r="H937" s="37"/>
    </row>
    <row r="938" spans="1:8" x14ac:dyDescent="0.25">
      <c r="A938" s="36"/>
      <c r="B938" s="36"/>
      <c r="C938" s="37"/>
      <c r="D938" s="37"/>
      <c r="E938" s="37"/>
      <c r="F938" s="37"/>
      <c r="G938" s="37"/>
      <c r="H938" s="37"/>
    </row>
    <row r="939" spans="1:8" x14ac:dyDescent="0.25">
      <c r="A939" s="36"/>
      <c r="B939" s="36"/>
      <c r="C939" s="37"/>
      <c r="D939" s="37"/>
      <c r="E939" s="37"/>
      <c r="F939" s="37"/>
      <c r="G939" s="37"/>
      <c r="H939" s="37"/>
    </row>
    <row r="940" spans="1:8" x14ac:dyDescent="0.25">
      <c r="A940" s="36"/>
      <c r="B940" s="36"/>
      <c r="C940" s="37"/>
      <c r="D940" s="37"/>
      <c r="E940" s="37"/>
      <c r="F940" s="37"/>
      <c r="G940" s="37"/>
      <c r="H940" s="37"/>
    </row>
    <row r="941" spans="1:8" x14ac:dyDescent="0.25">
      <c r="A941" s="36"/>
      <c r="B941" s="36"/>
      <c r="C941" s="37"/>
      <c r="D941" s="37"/>
      <c r="E941" s="37"/>
      <c r="F941" s="37"/>
      <c r="G941" s="37"/>
      <c r="H941" s="37"/>
    </row>
    <row r="942" spans="1:8" x14ac:dyDescent="0.25">
      <c r="A942" s="36"/>
      <c r="B942" s="36"/>
      <c r="C942" s="37"/>
      <c r="D942" s="37"/>
      <c r="E942" s="37"/>
      <c r="F942" s="37"/>
      <c r="G942" s="37"/>
      <c r="H942" s="37"/>
    </row>
    <row r="943" spans="1:8" x14ac:dyDescent="0.25">
      <c r="A943" s="36"/>
      <c r="B943" s="36"/>
      <c r="C943" s="37"/>
      <c r="D943" s="37"/>
      <c r="E943" s="37"/>
      <c r="F943" s="37"/>
      <c r="G943" s="37"/>
      <c r="H943" s="37"/>
    </row>
    <row r="944" spans="1:8" x14ac:dyDescent="0.25">
      <c r="A944" s="36"/>
      <c r="B944" s="36"/>
      <c r="C944" s="37"/>
      <c r="D944" s="37"/>
      <c r="E944" s="37"/>
      <c r="F944" s="37"/>
      <c r="G944" s="37"/>
      <c r="H944" s="37"/>
    </row>
    <row r="945" spans="1:8" x14ac:dyDescent="0.25">
      <c r="A945" s="36"/>
      <c r="B945" s="36"/>
      <c r="C945" s="37"/>
      <c r="D945" s="37"/>
      <c r="E945" s="37"/>
      <c r="F945" s="37"/>
      <c r="G945" s="37"/>
      <c r="H945" s="37"/>
    </row>
    <row r="946" spans="1:8" x14ac:dyDescent="0.25">
      <c r="A946" s="36"/>
      <c r="B946" s="36"/>
      <c r="C946" s="37"/>
      <c r="D946" s="37"/>
      <c r="E946" s="37"/>
      <c r="F946" s="37"/>
      <c r="G946" s="37"/>
      <c r="H946" s="37"/>
    </row>
    <row r="947" spans="1:8" x14ac:dyDescent="0.25">
      <c r="A947" s="36"/>
      <c r="B947" s="36"/>
      <c r="C947" s="37"/>
      <c r="D947" s="37"/>
      <c r="E947" s="37"/>
      <c r="F947" s="37"/>
      <c r="G947" s="37"/>
      <c r="H947" s="37"/>
    </row>
    <row r="948" spans="1:8" x14ac:dyDescent="0.25">
      <c r="A948" s="36"/>
      <c r="B948" s="36"/>
      <c r="C948" s="37"/>
      <c r="D948" s="37"/>
      <c r="E948" s="37"/>
      <c r="F948" s="37"/>
      <c r="G948" s="37"/>
      <c r="H948" s="37"/>
    </row>
    <row r="949" spans="1:8" x14ac:dyDescent="0.25">
      <c r="A949" s="36"/>
      <c r="B949" s="36"/>
      <c r="C949" s="37"/>
      <c r="D949" s="37"/>
      <c r="E949" s="37"/>
      <c r="F949" s="37"/>
      <c r="G949" s="37"/>
      <c r="H949" s="37"/>
    </row>
    <row r="950" spans="1:8" x14ac:dyDescent="0.25">
      <c r="A950" s="36"/>
      <c r="B950" s="36"/>
      <c r="C950" s="37"/>
      <c r="D950" s="37"/>
      <c r="E950" s="37"/>
      <c r="F950" s="37"/>
      <c r="G950" s="37"/>
      <c r="H950" s="37"/>
    </row>
    <row r="951" spans="1:8" x14ac:dyDescent="0.25">
      <c r="A951" s="36"/>
      <c r="B951" s="36"/>
      <c r="C951" s="37"/>
      <c r="D951" s="37"/>
      <c r="E951" s="37"/>
      <c r="F951" s="37"/>
      <c r="G951" s="37"/>
      <c r="H951" s="37"/>
    </row>
    <row r="952" spans="1:8" x14ac:dyDescent="0.25">
      <c r="A952" s="36"/>
      <c r="B952" s="36"/>
      <c r="C952" s="37"/>
      <c r="D952" s="37"/>
      <c r="E952" s="37"/>
      <c r="F952" s="37"/>
      <c r="G952" s="37"/>
      <c r="H952" s="37"/>
    </row>
    <row r="953" spans="1:8" x14ac:dyDescent="0.25">
      <c r="A953" s="36"/>
      <c r="B953" s="36"/>
      <c r="C953" s="37"/>
      <c r="D953" s="37"/>
      <c r="E953" s="37"/>
      <c r="F953" s="37"/>
      <c r="G953" s="37"/>
      <c r="H953" s="37"/>
    </row>
    <row r="954" spans="1:8" x14ac:dyDescent="0.25">
      <c r="A954" s="36"/>
      <c r="B954" s="36"/>
      <c r="C954" s="37"/>
      <c r="D954" s="37"/>
      <c r="E954" s="37"/>
      <c r="F954" s="37"/>
      <c r="G954" s="37"/>
      <c r="H954" s="37"/>
    </row>
    <row r="955" spans="1:8" x14ac:dyDescent="0.25">
      <c r="A955" s="36"/>
      <c r="B955" s="36"/>
      <c r="C955" s="37"/>
      <c r="D955" s="37"/>
      <c r="E955" s="37"/>
      <c r="F955" s="37"/>
      <c r="G955" s="37"/>
      <c r="H955" s="37"/>
    </row>
    <row r="956" spans="1:8" x14ac:dyDescent="0.25">
      <c r="A956" s="36"/>
      <c r="B956" s="36"/>
      <c r="C956" s="37"/>
      <c r="D956" s="37"/>
      <c r="E956" s="37"/>
      <c r="F956" s="37"/>
      <c r="G956" s="37"/>
      <c r="H956" s="37"/>
    </row>
    <row r="957" spans="1:8" x14ac:dyDescent="0.25">
      <c r="A957" s="36"/>
      <c r="B957" s="36"/>
      <c r="C957" s="37"/>
      <c r="D957" s="37"/>
      <c r="E957" s="37"/>
      <c r="F957" s="37"/>
      <c r="G957" s="37"/>
      <c r="H957" s="37"/>
    </row>
    <row r="958" spans="1:8" x14ac:dyDescent="0.25">
      <c r="A958" s="36"/>
      <c r="B958" s="36"/>
      <c r="C958" s="37"/>
      <c r="D958" s="37"/>
      <c r="E958" s="37"/>
      <c r="F958" s="37"/>
      <c r="G958" s="37"/>
      <c r="H958" s="37"/>
    </row>
    <row r="959" spans="1:8" x14ac:dyDescent="0.25">
      <c r="A959" s="36"/>
      <c r="B959" s="36"/>
      <c r="C959" s="37"/>
      <c r="D959" s="37"/>
      <c r="E959" s="37"/>
      <c r="F959" s="37"/>
      <c r="G959" s="37"/>
      <c r="H959" s="37"/>
    </row>
    <row r="960" spans="1:8" x14ac:dyDescent="0.25">
      <c r="A960" s="36"/>
      <c r="B960" s="36"/>
      <c r="C960" s="37"/>
      <c r="D960" s="37"/>
      <c r="E960" s="37"/>
      <c r="F960" s="37"/>
      <c r="G960" s="37"/>
      <c r="H960" s="37"/>
    </row>
    <row r="961" spans="1:8" x14ac:dyDescent="0.25">
      <c r="A961" s="36"/>
      <c r="B961" s="36"/>
      <c r="C961" s="37"/>
      <c r="D961" s="37"/>
      <c r="E961" s="37"/>
      <c r="F961" s="37"/>
      <c r="G961" s="37"/>
      <c r="H961" s="37"/>
    </row>
    <row r="962" spans="1:8" x14ac:dyDescent="0.25">
      <c r="A962" s="36"/>
      <c r="B962" s="36"/>
      <c r="C962" s="37"/>
      <c r="D962" s="37"/>
      <c r="E962" s="37"/>
      <c r="F962" s="37"/>
      <c r="G962" s="37"/>
      <c r="H962" s="37"/>
    </row>
    <row r="963" spans="1:8" x14ac:dyDescent="0.25">
      <c r="A963" s="36"/>
      <c r="B963" s="36"/>
      <c r="C963" s="37"/>
      <c r="D963" s="37"/>
      <c r="E963" s="37"/>
      <c r="F963" s="37"/>
      <c r="G963" s="37"/>
      <c r="H963" s="37"/>
    </row>
    <row r="964" spans="1:8" x14ac:dyDescent="0.25">
      <c r="A964" s="36"/>
      <c r="B964" s="36"/>
      <c r="C964" s="37"/>
      <c r="D964" s="37"/>
      <c r="E964" s="37"/>
      <c r="F964" s="37"/>
      <c r="G964" s="37"/>
      <c r="H964" s="37"/>
    </row>
    <row r="965" spans="1:8" x14ac:dyDescent="0.25">
      <c r="A965" s="36"/>
      <c r="B965" s="36"/>
      <c r="C965" s="37"/>
      <c r="D965" s="37"/>
      <c r="E965" s="37"/>
      <c r="F965" s="37"/>
      <c r="G965" s="37"/>
      <c r="H965" s="37"/>
    </row>
    <row r="966" spans="1:8" x14ac:dyDescent="0.25">
      <c r="A966" s="36"/>
      <c r="B966" s="36"/>
      <c r="C966" s="37"/>
      <c r="D966" s="37"/>
      <c r="E966" s="37"/>
      <c r="F966" s="37"/>
      <c r="G966" s="37"/>
      <c r="H966" s="37"/>
    </row>
    <row r="967" spans="1:8" x14ac:dyDescent="0.25">
      <c r="A967" s="36"/>
      <c r="B967" s="36"/>
      <c r="C967" s="37"/>
      <c r="D967" s="37"/>
      <c r="E967" s="37"/>
      <c r="F967" s="37"/>
      <c r="G967" s="37"/>
      <c r="H967" s="37"/>
    </row>
    <row r="968" spans="1:8" x14ac:dyDescent="0.25">
      <c r="A968" s="36"/>
      <c r="B968" s="36"/>
      <c r="C968" s="37"/>
      <c r="D968" s="37"/>
      <c r="E968" s="37"/>
      <c r="F968" s="37"/>
      <c r="G968" s="37"/>
      <c r="H968" s="37"/>
    </row>
    <row r="969" spans="1:8" x14ac:dyDescent="0.25">
      <c r="A969" s="36"/>
      <c r="B969" s="36"/>
      <c r="C969" s="37"/>
      <c r="D969" s="37"/>
      <c r="E969" s="37"/>
      <c r="F969" s="37"/>
      <c r="G969" s="37"/>
      <c r="H969" s="37"/>
    </row>
    <row r="970" spans="1:8" x14ac:dyDescent="0.25">
      <c r="A970" s="36"/>
      <c r="B970" s="36"/>
      <c r="C970" s="37"/>
      <c r="D970" s="37"/>
      <c r="E970" s="37"/>
      <c r="F970" s="37"/>
      <c r="G970" s="37"/>
      <c r="H970" s="37"/>
    </row>
    <row r="971" spans="1:8" x14ac:dyDescent="0.25">
      <c r="A971" s="36"/>
      <c r="B971" s="36"/>
      <c r="C971" s="37"/>
      <c r="D971" s="37"/>
      <c r="E971" s="37"/>
      <c r="F971" s="37"/>
      <c r="G971" s="37"/>
      <c r="H971" s="37"/>
    </row>
    <row r="972" spans="1:8" x14ac:dyDescent="0.25">
      <c r="A972" s="36"/>
      <c r="B972" s="36"/>
      <c r="C972" s="37"/>
      <c r="D972" s="37"/>
      <c r="E972" s="37"/>
      <c r="F972" s="37"/>
      <c r="G972" s="37"/>
      <c r="H972" s="37"/>
    </row>
    <row r="973" spans="1:8" x14ac:dyDescent="0.25">
      <c r="A973" s="36"/>
      <c r="B973" s="36"/>
      <c r="C973" s="37"/>
      <c r="D973" s="37"/>
      <c r="E973" s="37"/>
      <c r="F973" s="37"/>
      <c r="G973" s="37"/>
      <c r="H973" s="37"/>
    </row>
    <row r="974" spans="1:8" x14ac:dyDescent="0.25">
      <c r="A974" s="36"/>
      <c r="B974" s="36"/>
      <c r="C974" s="37"/>
      <c r="D974" s="37"/>
      <c r="E974" s="37"/>
      <c r="F974" s="37"/>
      <c r="G974" s="37"/>
      <c r="H974" s="37"/>
    </row>
    <row r="975" spans="1:8" x14ac:dyDescent="0.25">
      <c r="A975" s="36"/>
      <c r="B975" s="36"/>
      <c r="C975" s="37"/>
      <c r="D975" s="37"/>
      <c r="E975" s="37"/>
      <c r="F975" s="37"/>
      <c r="G975" s="37"/>
      <c r="H975" s="37"/>
    </row>
    <row r="976" spans="1:8" x14ac:dyDescent="0.25">
      <c r="A976" s="36"/>
      <c r="B976" s="36"/>
      <c r="C976" s="37"/>
      <c r="D976" s="37"/>
      <c r="E976" s="37"/>
      <c r="F976" s="37"/>
      <c r="G976" s="37"/>
      <c r="H976" s="37"/>
    </row>
    <row r="977" spans="1:8" x14ac:dyDescent="0.25">
      <c r="A977" s="36"/>
      <c r="B977" s="36"/>
      <c r="C977" s="37"/>
      <c r="D977" s="37"/>
      <c r="E977" s="37"/>
      <c r="F977" s="37"/>
      <c r="G977" s="37"/>
      <c r="H977" s="37"/>
    </row>
    <row r="978" spans="1:8" x14ac:dyDescent="0.25">
      <c r="A978" s="36"/>
      <c r="B978" s="36"/>
      <c r="C978" s="37"/>
      <c r="D978" s="37"/>
      <c r="E978" s="37"/>
      <c r="F978" s="37"/>
      <c r="G978" s="37"/>
      <c r="H978" s="37"/>
    </row>
    <row r="979" spans="1:8" x14ac:dyDescent="0.25">
      <c r="A979" s="36"/>
      <c r="B979" s="36"/>
      <c r="C979" s="37"/>
      <c r="D979" s="37"/>
      <c r="E979" s="37"/>
      <c r="F979" s="37"/>
      <c r="G979" s="37"/>
      <c r="H979" s="37"/>
    </row>
    <row r="980" spans="1:8" x14ac:dyDescent="0.25">
      <c r="A980" s="36"/>
      <c r="B980" s="36"/>
      <c r="C980" s="37"/>
      <c r="D980" s="37"/>
      <c r="E980" s="37"/>
      <c r="F980" s="37"/>
      <c r="G980" s="37"/>
      <c r="H980" s="37"/>
    </row>
    <row r="981" spans="1:8" x14ac:dyDescent="0.25">
      <c r="A981" s="36"/>
      <c r="B981" s="36"/>
      <c r="C981" s="37"/>
      <c r="D981" s="37"/>
      <c r="E981" s="37"/>
      <c r="F981" s="37"/>
      <c r="G981" s="37"/>
      <c r="H981" s="37"/>
    </row>
    <row r="982" spans="1:8" x14ac:dyDescent="0.25">
      <c r="A982" s="36"/>
      <c r="B982" s="36"/>
      <c r="C982" s="37"/>
      <c r="D982" s="37"/>
      <c r="E982" s="37"/>
      <c r="F982" s="37"/>
      <c r="G982" s="37"/>
      <c r="H982" s="37"/>
    </row>
    <row r="983" spans="1:8" x14ac:dyDescent="0.25">
      <c r="A983" s="36"/>
      <c r="B983" s="36"/>
      <c r="C983" s="37"/>
      <c r="D983" s="37"/>
      <c r="E983" s="37"/>
      <c r="F983" s="37"/>
      <c r="G983" s="37"/>
      <c r="H983" s="37"/>
    </row>
    <row r="984" spans="1:8" x14ac:dyDescent="0.25">
      <c r="A984" s="36"/>
      <c r="B984" s="36"/>
      <c r="C984" s="37"/>
      <c r="D984" s="37"/>
      <c r="E984" s="37"/>
      <c r="F984" s="37"/>
      <c r="G984" s="37"/>
      <c r="H984" s="37"/>
    </row>
    <row r="985" spans="1:8" x14ac:dyDescent="0.25">
      <c r="A985" s="36"/>
      <c r="B985" s="36"/>
      <c r="C985" s="37"/>
      <c r="D985" s="37"/>
      <c r="E985" s="37"/>
      <c r="F985" s="37"/>
      <c r="G985" s="37"/>
      <c r="H985" s="37"/>
    </row>
    <row r="986" spans="1:8" x14ac:dyDescent="0.25">
      <c r="A986" s="36"/>
      <c r="B986" s="36"/>
      <c r="C986" s="37"/>
      <c r="D986" s="37"/>
      <c r="E986" s="37"/>
      <c r="F986" s="37"/>
      <c r="G986" s="37"/>
      <c r="H986" s="37"/>
    </row>
    <row r="987" spans="1:8" x14ac:dyDescent="0.25">
      <c r="A987" s="36"/>
      <c r="B987" s="36"/>
      <c r="C987" s="37"/>
      <c r="D987" s="37"/>
      <c r="E987" s="37"/>
      <c r="F987" s="37"/>
      <c r="G987" s="37"/>
      <c r="H987" s="37"/>
    </row>
    <row r="988" spans="1:8" x14ac:dyDescent="0.25">
      <c r="A988" s="36"/>
      <c r="B988" s="36"/>
      <c r="C988" s="37"/>
      <c r="D988" s="37"/>
      <c r="E988" s="37"/>
      <c r="F988" s="37"/>
      <c r="G988" s="37"/>
      <c r="H988" s="37"/>
    </row>
    <row r="989" spans="1:8" x14ac:dyDescent="0.25">
      <c r="A989" s="36"/>
      <c r="B989" s="36"/>
      <c r="C989" s="37"/>
      <c r="D989" s="37"/>
      <c r="E989" s="37"/>
      <c r="F989" s="37"/>
      <c r="G989" s="37"/>
      <c r="H989" s="37"/>
    </row>
    <row r="990" spans="1:8" x14ac:dyDescent="0.25">
      <c r="A990" s="36"/>
      <c r="B990" s="36"/>
      <c r="C990" s="37"/>
      <c r="D990" s="37"/>
      <c r="E990" s="37"/>
      <c r="F990" s="37"/>
      <c r="G990" s="37"/>
      <c r="H990" s="37"/>
    </row>
    <row r="991" spans="1:8" x14ac:dyDescent="0.25">
      <c r="A991" s="36"/>
      <c r="B991" s="36"/>
      <c r="C991" s="37"/>
      <c r="D991" s="37"/>
      <c r="E991" s="37"/>
      <c r="F991" s="37"/>
      <c r="G991" s="37"/>
      <c r="H991" s="37"/>
    </row>
    <row r="992" spans="1:8" x14ac:dyDescent="0.25">
      <c r="A992" s="36"/>
      <c r="B992" s="36"/>
      <c r="C992" s="37"/>
      <c r="D992" s="37"/>
      <c r="E992" s="37"/>
      <c r="F992" s="37"/>
      <c r="G992" s="37"/>
      <c r="H992" s="37"/>
    </row>
    <row r="993" spans="1:8" x14ac:dyDescent="0.25">
      <c r="A993" s="36"/>
      <c r="B993" s="36"/>
      <c r="C993" s="37"/>
      <c r="D993" s="37"/>
      <c r="E993" s="37"/>
      <c r="F993" s="37"/>
      <c r="G993" s="37"/>
      <c r="H993" s="37"/>
    </row>
    <row r="994" spans="1:8" x14ac:dyDescent="0.25">
      <c r="A994" s="36"/>
      <c r="B994" s="36"/>
      <c r="C994" s="37"/>
      <c r="D994" s="37"/>
      <c r="E994" s="37"/>
      <c r="F994" s="37"/>
      <c r="G994" s="37"/>
      <c r="H994" s="37"/>
    </row>
    <row r="995" spans="1:8" x14ac:dyDescent="0.25">
      <c r="A995" s="36"/>
      <c r="B995" s="36"/>
      <c r="C995" s="37"/>
      <c r="D995" s="37"/>
      <c r="E995" s="37"/>
      <c r="F995" s="37"/>
      <c r="G995" s="37"/>
      <c r="H995" s="37"/>
    </row>
    <row r="996" spans="1:8" x14ac:dyDescent="0.25">
      <c r="A996" s="36"/>
      <c r="B996" s="36"/>
      <c r="C996" s="37"/>
      <c r="D996" s="37"/>
      <c r="E996" s="37"/>
      <c r="F996" s="37"/>
      <c r="G996" s="37"/>
      <c r="H996" s="37"/>
    </row>
    <row r="997" spans="1:8" x14ac:dyDescent="0.25">
      <c r="A997" s="36"/>
      <c r="B997" s="36"/>
      <c r="C997" s="37"/>
      <c r="D997" s="37"/>
      <c r="E997" s="37"/>
      <c r="F997" s="37"/>
      <c r="G997" s="37"/>
      <c r="H997" s="37"/>
    </row>
    <row r="998" spans="1:8" x14ac:dyDescent="0.25">
      <c r="A998" s="36"/>
      <c r="B998" s="36"/>
      <c r="C998" s="37"/>
      <c r="D998" s="37"/>
      <c r="E998" s="37"/>
      <c r="F998" s="37"/>
      <c r="G998" s="37"/>
      <c r="H998" s="37"/>
    </row>
    <row r="999" spans="1:8" x14ac:dyDescent="0.25">
      <c r="A999" s="36"/>
      <c r="B999" s="36"/>
      <c r="C999" s="37"/>
      <c r="D999" s="37"/>
      <c r="E999" s="37"/>
      <c r="F999" s="37"/>
      <c r="G999" s="37"/>
      <c r="H999" s="37"/>
    </row>
    <row r="1000" spans="1:8" x14ac:dyDescent="0.25">
      <c r="A1000" s="36"/>
      <c r="B1000" s="36"/>
      <c r="C1000" s="37"/>
      <c r="D1000" s="37"/>
      <c r="E1000" s="37"/>
      <c r="F1000" s="37"/>
      <c r="G1000" s="37"/>
      <c r="H1000" s="37"/>
    </row>
    <row r="1001" spans="1:8" x14ac:dyDescent="0.25">
      <c r="A1001" s="36"/>
      <c r="B1001" s="36"/>
      <c r="C1001" s="37"/>
      <c r="D1001" s="37"/>
      <c r="E1001" s="37"/>
      <c r="F1001" s="37"/>
      <c r="G1001" s="37"/>
      <c r="H1001" s="37"/>
    </row>
    <row r="1002" spans="1:8" x14ac:dyDescent="0.25">
      <c r="A1002" s="36"/>
      <c r="B1002" s="36"/>
      <c r="C1002" s="37"/>
      <c r="D1002" s="37"/>
      <c r="E1002" s="37"/>
      <c r="F1002" s="37"/>
      <c r="G1002" s="37"/>
      <c r="H1002" s="37"/>
    </row>
    <row r="1003" spans="1:8" x14ac:dyDescent="0.25">
      <c r="A1003" s="36"/>
      <c r="B1003" s="36"/>
      <c r="C1003" s="37"/>
      <c r="D1003" s="37"/>
      <c r="E1003" s="37"/>
      <c r="F1003" s="37"/>
      <c r="G1003" s="37"/>
      <c r="H1003" s="37"/>
    </row>
    <row r="1004" spans="1:8" x14ac:dyDescent="0.25">
      <c r="A1004" s="36"/>
      <c r="B1004" s="36"/>
      <c r="C1004" s="37"/>
      <c r="D1004" s="37"/>
      <c r="E1004" s="37"/>
      <c r="F1004" s="37"/>
      <c r="G1004" s="37"/>
      <c r="H1004" s="37"/>
    </row>
    <row r="1005" spans="1:8" x14ac:dyDescent="0.25">
      <c r="A1005" s="36"/>
      <c r="B1005" s="36"/>
      <c r="C1005" s="37"/>
      <c r="D1005" s="37"/>
      <c r="E1005" s="37"/>
      <c r="F1005" s="37"/>
      <c r="G1005" s="37"/>
      <c r="H1005" s="37"/>
    </row>
    <row r="1006" spans="1:8" x14ac:dyDescent="0.25">
      <c r="A1006" s="36"/>
      <c r="B1006" s="36"/>
      <c r="C1006" s="37"/>
      <c r="D1006" s="37"/>
      <c r="E1006" s="37"/>
      <c r="F1006" s="37"/>
      <c r="G1006" s="37"/>
      <c r="H1006" s="37"/>
    </row>
    <row r="1007" spans="1:8" x14ac:dyDescent="0.25">
      <c r="A1007" s="36"/>
      <c r="B1007" s="36"/>
      <c r="C1007" s="37"/>
      <c r="D1007" s="37"/>
      <c r="E1007" s="37"/>
      <c r="F1007" s="37"/>
      <c r="G1007" s="37"/>
      <c r="H1007" s="37"/>
    </row>
    <row r="1008" spans="1:8" x14ac:dyDescent="0.25">
      <c r="A1008" s="36"/>
      <c r="B1008" s="36"/>
      <c r="C1008" s="37"/>
      <c r="D1008" s="37"/>
      <c r="E1008" s="37"/>
      <c r="F1008" s="37"/>
      <c r="G1008" s="37"/>
      <c r="H1008" s="37"/>
    </row>
    <row r="1009" spans="1:8" x14ac:dyDescent="0.25">
      <c r="A1009" s="36"/>
      <c r="B1009" s="36"/>
      <c r="C1009" s="37"/>
      <c r="D1009" s="37"/>
      <c r="E1009" s="37"/>
      <c r="F1009" s="37"/>
      <c r="G1009" s="37"/>
      <c r="H1009" s="37"/>
    </row>
    <row r="1010" spans="1:8" x14ac:dyDescent="0.25">
      <c r="A1010" s="36"/>
      <c r="B1010" s="36"/>
      <c r="C1010" s="37"/>
      <c r="D1010" s="37"/>
      <c r="E1010" s="37"/>
      <c r="F1010" s="37"/>
      <c r="G1010" s="37"/>
      <c r="H1010" s="37"/>
    </row>
    <row r="1011" spans="1:8" x14ac:dyDescent="0.25">
      <c r="A1011" s="36"/>
      <c r="B1011" s="36"/>
      <c r="C1011" s="37"/>
      <c r="D1011" s="37"/>
      <c r="E1011" s="37"/>
      <c r="F1011" s="37"/>
      <c r="G1011" s="37"/>
      <c r="H1011" s="37"/>
    </row>
    <row r="1012" spans="1:8" x14ac:dyDescent="0.25">
      <c r="A1012" s="36"/>
      <c r="B1012" s="36"/>
      <c r="C1012" s="37"/>
      <c r="D1012" s="37"/>
      <c r="E1012" s="37"/>
      <c r="F1012" s="37"/>
      <c r="G1012" s="37"/>
      <c r="H1012" s="37"/>
    </row>
    <row r="1013" spans="1:8" x14ac:dyDescent="0.25">
      <c r="A1013" s="36"/>
      <c r="B1013" s="36"/>
      <c r="C1013" s="37"/>
      <c r="D1013" s="37"/>
      <c r="E1013" s="37"/>
      <c r="F1013" s="37"/>
      <c r="G1013" s="37"/>
      <c r="H1013" s="37"/>
    </row>
    <row r="1014" spans="1:8" x14ac:dyDescent="0.25">
      <c r="A1014" s="36"/>
      <c r="B1014" s="36"/>
      <c r="C1014" s="37"/>
      <c r="D1014" s="37"/>
      <c r="E1014" s="37"/>
      <c r="F1014" s="37"/>
      <c r="G1014" s="37"/>
      <c r="H1014" s="37"/>
    </row>
    <row r="1015" spans="1:8" x14ac:dyDescent="0.25">
      <c r="A1015" s="36"/>
      <c r="B1015" s="36"/>
      <c r="C1015" s="37"/>
      <c r="D1015" s="37"/>
      <c r="E1015" s="37"/>
      <c r="F1015" s="37"/>
      <c r="G1015" s="37"/>
      <c r="H1015" s="37"/>
    </row>
    <row r="1016" spans="1:8" x14ac:dyDescent="0.25">
      <c r="A1016" s="36"/>
      <c r="B1016" s="36"/>
      <c r="C1016" s="37"/>
      <c r="D1016" s="37"/>
      <c r="E1016" s="37"/>
      <c r="F1016" s="37"/>
      <c r="G1016" s="37"/>
      <c r="H1016" s="37"/>
    </row>
    <row r="1017" spans="1:8" x14ac:dyDescent="0.25">
      <c r="A1017" s="36"/>
      <c r="B1017" s="36"/>
      <c r="C1017" s="37"/>
      <c r="D1017" s="37"/>
      <c r="E1017" s="37"/>
      <c r="F1017" s="37"/>
      <c r="G1017" s="37"/>
      <c r="H1017" s="37"/>
    </row>
    <row r="1018" spans="1:8" x14ac:dyDescent="0.25">
      <c r="A1018" s="36"/>
      <c r="B1018" s="36"/>
      <c r="C1018" s="37"/>
      <c r="D1018" s="37"/>
      <c r="E1018" s="37"/>
      <c r="F1018" s="37"/>
      <c r="G1018" s="37"/>
      <c r="H1018" s="37"/>
    </row>
    <row r="1019" spans="1:8" x14ac:dyDescent="0.25">
      <c r="A1019" s="36"/>
      <c r="B1019" s="36"/>
      <c r="C1019" s="37"/>
      <c r="D1019" s="37"/>
      <c r="E1019" s="37"/>
      <c r="F1019" s="37"/>
      <c r="G1019" s="37"/>
      <c r="H1019" s="37"/>
    </row>
    <row r="1020" spans="1:8" x14ac:dyDescent="0.25">
      <c r="A1020" s="36"/>
      <c r="B1020" s="36"/>
      <c r="C1020" s="37"/>
      <c r="D1020" s="37"/>
      <c r="E1020" s="37"/>
      <c r="F1020" s="37"/>
      <c r="G1020" s="37"/>
      <c r="H1020" s="37"/>
    </row>
    <row r="1021" spans="1:8" x14ac:dyDescent="0.25">
      <c r="A1021" s="36"/>
      <c r="B1021" s="36"/>
      <c r="C1021" s="37"/>
      <c r="D1021" s="37"/>
      <c r="E1021" s="37"/>
      <c r="F1021" s="37"/>
      <c r="G1021" s="37"/>
      <c r="H1021" s="37"/>
    </row>
    <row r="1022" spans="1:8" x14ac:dyDescent="0.25">
      <c r="A1022" s="36"/>
      <c r="B1022" s="36"/>
      <c r="C1022" s="37"/>
      <c r="D1022" s="37"/>
      <c r="E1022" s="37"/>
      <c r="F1022" s="37"/>
      <c r="G1022" s="37"/>
      <c r="H1022" s="37"/>
    </row>
    <row r="1023" spans="1:8" x14ac:dyDescent="0.25">
      <c r="A1023" s="36"/>
      <c r="B1023" s="36"/>
      <c r="C1023" s="37"/>
      <c r="D1023" s="37"/>
      <c r="E1023" s="37"/>
      <c r="F1023" s="37"/>
      <c r="G1023" s="37"/>
      <c r="H1023" s="37"/>
    </row>
    <row r="1024" spans="1:8" x14ac:dyDescent="0.25">
      <c r="A1024" s="36"/>
      <c r="B1024" s="36"/>
      <c r="C1024" s="37"/>
      <c r="D1024" s="37"/>
      <c r="E1024" s="37"/>
      <c r="F1024" s="37"/>
      <c r="G1024" s="37"/>
      <c r="H1024" s="37"/>
    </row>
    <row r="1025" spans="1:8" x14ac:dyDescent="0.25">
      <c r="A1025" s="36"/>
      <c r="B1025" s="36"/>
      <c r="C1025" s="37"/>
      <c r="D1025" s="37"/>
      <c r="E1025" s="37"/>
      <c r="F1025" s="37"/>
      <c r="G1025" s="37"/>
      <c r="H1025" s="37"/>
    </row>
    <row r="1026" spans="1:8" x14ac:dyDescent="0.25">
      <c r="A1026" s="36"/>
      <c r="B1026" s="36"/>
      <c r="C1026" s="37"/>
      <c r="D1026" s="37"/>
      <c r="E1026" s="37"/>
      <c r="F1026" s="37"/>
      <c r="G1026" s="37"/>
      <c r="H1026" s="37"/>
    </row>
    <row r="1027" spans="1:8" x14ac:dyDescent="0.25">
      <c r="A1027" s="36"/>
      <c r="B1027" s="36"/>
      <c r="C1027" s="37"/>
      <c r="D1027" s="37"/>
      <c r="E1027" s="37"/>
      <c r="F1027" s="37"/>
      <c r="G1027" s="37"/>
      <c r="H1027" s="37"/>
    </row>
    <row r="1028" spans="1:8" x14ac:dyDescent="0.25">
      <c r="A1028" s="36"/>
      <c r="B1028" s="36"/>
      <c r="C1028" s="37"/>
      <c r="D1028" s="37"/>
      <c r="E1028" s="37"/>
      <c r="F1028" s="37"/>
      <c r="G1028" s="37"/>
      <c r="H1028" s="37"/>
    </row>
    <row r="1029" spans="1:8" x14ac:dyDescent="0.25">
      <c r="A1029" s="36"/>
      <c r="B1029" s="36"/>
      <c r="C1029" s="37"/>
      <c r="D1029" s="37"/>
      <c r="E1029" s="37"/>
      <c r="F1029" s="37"/>
      <c r="G1029" s="37"/>
      <c r="H1029" s="37"/>
    </row>
    <row r="1030" spans="1:8" x14ac:dyDescent="0.25">
      <c r="A1030" s="36"/>
      <c r="B1030" s="36"/>
      <c r="C1030" s="37"/>
      <c r="D1030" s="37"/>
      <c r="E1030" s="37"/>
      <c r="F1030" s="37"/>
      <c r="G1030" s="37"/>
      <c r="H1030" s="37"/>
    </row>
    <row r="1031" spans="1:8" x14ac:dyDescent="0.25">
      <c r="A1031" s="36"/>
      <c r="B1031" s="36"/>
      <c r="C1031" s="37"/>
      <c r="D1031" s="37"/>
      <c r="E1031" s="37"/>
      <c r="F1031" s="37"/>
      <c r="G1031" s="37"/>
      <c r="H1031" s="37"/>
    </row>
    <row r="1032" spans="1:8" x14ac:dyDescent="0.25">
      <c r="A1032" s="36"/>
      <c r="B1032" s="36"/>
      <c r="C1032" s="37"/>
      <c r="D1032" s="37"/>
      <c r="E1032" s="37"/>
      <c r="F1032" s="37"/>
      <c r="G1032" s="37"/>
      <c r="H1032" s="37"/>
    </row>
    <row r="1033" spans="1:8" x14ac:dyDescent="0.25">
      <c r="A1033" s="36"/>
      <c r="B1033" s="36"/>
      <c r="C1033" s="37"/>
      <c r="D1033" s="37"/>
      <c r="E1033" s="37"/>
      <c r="F1033" s="37"/>
      <c r="G1033" s="37"/>
      <c r="H1033" s="37"/>
    </row>
    <row r="1034" spans="1:8" x14ac:dyDescent="0.25">
      <c r="A1034" s="36"/>
      <c r="B1034" s="36"/>
      <c r="C1034" s="37"/>
      <c r="D1034" s="37"/>
      <c r="E1034" s="37"/>
      <c r="F1034" s="37"/>
      <c r="G1034" s="37"/>
      <c r="H1034" s="37"/>
    </row>
    <row r="1035" spans="1:8" x14ac:dyDescent="0.25">
      <c r="A1035" s="36"/>
      <c r="B1035" s="36"/>
      <c r="C1035" s="37"/>
      <c r="D1035" s="37"/>
      <c r="E1035" s="37"/>
      <c r="F1035" s="37"/>
      <c r="G1035" s="37"/>
      <c r="H1035" s="37"/>
    </row>
    <row r="1036" spans="1:8" x14ac:dyDescent="0.25">
      <c r="A1036" s="36"/>
      <c r="B1036" s="36"/>
      <c r="C1036" s="37"/>
      <c r="D1036" s="37"/>
      <c r="E1036" s="37"/>
      <c r="F1036" s="37"/>
      <c r="G1036" s="37"/>
      <c r="H1036" s="37"/>
    </row>
    <row r="1037" spans="1:8" x14ac:dyDescent="0.25">
      <c r="A1037" s="36"/>
      <c r="B1037" s="36"/>
      <c r="C1037" s="37"/>
      <c r="D1037" s="37"/>
      <c r="E1037" s="37"/>
      <c r="F1037" s="37"/>
      <c r="G1037" s="37"/>
      <c r="H1037" s="37"/>
    </row>
    <row r="1038" spans="1:8" x14ac:dyDescent="0.25">
      <c r="A1038" s="36"/>
      <c r="B1038" s="36"/>
      <c r="C1038" s="37"/>
      <c r="D1038" s="37"/>
      <c r="E1038" s="37"/>
      <c r="F1038" s="37"/>
      <c r="G1038" s="37"/>
      <c r="H1038" s="37"/>
    </row>
    <row r="1039" spans="1:8" x14ac:dyDescent="0.25">
      <c r="A1039" s="36"/>
      <c r="B1039" s="36"/>
      <c r="C1039" s="37"/>
      <c r="D1039" s="37"/>
      <c r="E1039" s="37"/>
      <c r="F1039" s="37"/>
      <c r="G1039" s="37"/>
      <c r="H1039" s="37"/>
    </row>
    <row r="1040" spans="1:8" x14ac:dyDescent="0.25">
      <c r="A1040" s="36"/>
      <c r="B1040" s="36"/>
      <c r="C1040" s="37"/>
      <c r="D1040" s="37"/>
      <c r="E1040" s="37"/>
      <c r="F1040" s="37"/>
      <c r="G1040" s="37"/>
      <c r="H1040" s="37"/>
    </row>
    <row r="1041" spans="1:8" x14ac:dyDescent="0.25">
      <c r="A1041" s="36"/>
      <c r="B1041" s="36"/>
      <c r="C1041" s="37"/>
      <c r="D1041" s="37"/>
      <c r="E1041" s="37"/>
      <c r="F1041" s="37"/>
      <c r="G1041" s="37"/>
      <c r="H1041" s="37"/>
    </row>
    <row r="1042" spans="1:8" x14ac:dyDescent="0.25">
      <c r="A1042" s="36"/>
      <c r="B1042" s="36"/>
      <c r="C1042" s="37"/>
      <c r="D1042" s="37"/>
      <c r="E1042" s="37"/>
      <c r="F1042" s="37"/>
      <c r="G1042" s="37"/>
      <c r="H1042" s="37"/>
    </row>
    <row r="1043" spans="1:8" x14ac:dyDescent="0.25">
      <c r="A1043" s="36"/>
      <c r="B1043" s="36"/>
      <c r="C1043" s="37"/>
      <c r="D1043" s="37"/>
      <c r="E1043" s="37"/>
      <c r="F1043" s="37"/>
      <c r="G1043" s="37"/>
      <c r="H1043" s="37"/>
    </row>
    <row r="1044" spans="1:8" x14ac:dyDescent="0.25">
      <c r="A1044" s="36"/>
      <c r="B1044" s="36"/>
      <c r="C1044" s="37"/>
      <c r="D1044" s="37"/>
      <c r="E1044" s="37"/>
      <c r="F1044" s="37"/>
      <c r="G1044" s="37"/>
      <c r="H1044" s="37"/>
    </row>
    <row r="1045" spans="1:8" x14ac:dyDescent="0.25">
      <c r="A1045" s="36"/>
      <c r="B1045" s="36"/>
      <c r="C1045" s="37"/>
      <c r="D1045" s="37"/>
      <c r="E1045" s="37"/>
      <c r="F1045" s="37"/>
      <c r="G1045" s="37"/>
      <c r="H1045" s="37"/>
    </row>
    <row r="1046" spans="1:8" x14ac:dyDescent="0.25">
      <c r="A1046" s="36"/>
      <c r="B1046" s="36"/>
      <c r="C1046" s="37"/>
      <c r="D1046" s="37"/>
      <c r="E1046" s="37"/>
      <c r="F1046" s="37"/>
      <c r="G1046" s="37"/>
      <c r="H1046" s="37"/>
    </row>
    <row r="1047" spans="1:8" x14ac:dyDescent="0.25">
      <c r="A1047" s="36"/>
      <c r="B1047" s="36"/>
      <c r="C1047" s="37"/>
      <c r="D1047" s="37"/>
      <c r="E1047" s="37"/>
      <c r="F1047" s="37"/>
      <c r="G1047" s="37"/>
      <c r="H1047" s="37"/>
    </row>
    <row r="1048" spans="1:8" x14ac:dyDescent="0.25">
      <c r="A1048" s="36"/>
      <c r="B1048" s="36"/>
      <c r="C1048" s="37"/>
      <c r="D1048" s="37"/>
      <c r="E1048" s="37"/>
      <c r="F1048" s="37"/>
      <c r="G1048" s="37"/>
      <c r="H1048" s="37"/>
    </row>
    <row r="1049" spans="1:8" x14ac:dyDescent="0.25">
      <c r="A1049" s="36"/>
      <c r="B1049" s="36"/>
      <c r="C1049" s="37"/>
      <c r="D1049" s="37"/>
      <c r="E1049" s="37"/>
      <c r="F1049" s="37"/>
      <c r="G1049" s="37"/>
      <c r="H1049" s="37"/>
    </row>
    <row r="1050" spans="1:8" x14ac:dyDescent="0.25">
      <c r="A1050" s="36"/>
      <c r="B1050" s="36"/>
      <c r="C1050" s="37"/>
      <c r="D1050" s="37"/>
      <c r="E1050" s="37"/>
      <c r="F1050" s="37"/>
      <c r="G1050" s="37"/>
      <c r="H1050" s="37"/>
    </row>
    <row r="1051" spans="1:8" x14ac:dyDescent="0.25">
      <c r="A1051" s="36"/>
      <c r="B1051" s="36"/>
      <c r="C1051" s="37"/>
      <c r="D1051" s="37"/>
      <c r="E1051" s="37"/>
      <c r="F1051" s="37"/>
      <c r="G1051" s="37"/>
      <c r="H1051" s="37"/>
    </row>
    <row r="1052" spans="1:8" x14ac:dyDescent="0.25">
      <c r="A1052" s="36"/>
      <c r="B1052" s="36"/>
      <c r="C1052" s="37"/>
      <c r="D1052" s="37"/>
      <c r="E1052" s="37"/>
      <c r="F1052" s="37"/>
      <c r="G1052" s="37"/>
      <c r="H1052" s="37"/>
    </row>
    <row r="1053" spans="1:8" x14ac:dyDescent="0.25">
      <c r="A1053" s="36"/>
      <c r="B1053" s="36"/>
      <c r="C1053" s="37"/>
      <c r="D1053" s="37"/>
      <c r="E1053" s="37"/>
      <c r="F1053" s="37"/>
      <c r="G1053" s="37"/>
      <c r="H1053" s="37"/>
    </row>
    <row r="1054" spans="1:8" x14ac:dyDescent="0.25">
      <c r="A1054" s="36"/>
      <c r="B1054" s="36"/>
      <c r="C1054" s="37"/>
      <c r="D1054" s="37"/>
      <c r="E1054" s="37"/>
      <c r="F1054" s="37"/>
      <c r="G1054" s="37"/>
      <c r="H1054" s="37"/>
    </row>
    <row r="1055" spans="1:8" x14ac:dyDescent="0.25">
      <c r="A1055" s="36"/>
      <c r="B1055" s="36"/>
      <c r="C1055" s="37"/>
      <c r="D1055" s="37"/>
      <c r="E1055" s="37"/>
      <c r="F1055" s="37"/>
      <c r="G1055" s="37"/>
      <c r="H1055" s="37"/>
    </row>
    <row r="1056" spans="1:8" x14ac:dyDescent="0.25">
      <c r="A1056" s="36"/>
      <c r="B1056" s="36"/>
      <c r="C1056" s="37"/>
      <c r="D1056" s="37"/>
      <c r="E1056" s="37"/>
      <c r="F1056" s="37"/>
      <c r="G1056" s="37"/>
      <c r="H1056" s="37"/>
    </row>
    <row r="1057" spans="1:8" x14ac:dyDescent="0.25">
      <c r="A1057" s="36"/>
      <c r="B1057" s="36"/>
      <c r="C1057" s="37"/>
      <c r="D1057" s="37"/>
      <c r="E1057" s="37"/>
      <c r="F1057" s="37"/>
      <c r="G1057" s="37"/>
      <c r="H1057" s="37"/>
    </row>
    <row r="1058" spans="1:8" x14ac:dyDescent="0.25">
      <c r="A1058" s="36"/>
      <c r="B1058" s="36"/>
      <c r="C1058" s="37"/>
      <c r="D1058" s="37"/>
      <c r="E1058" s="37"/>
      <c r="F1058" s="37"/>
      <c r="G1058" s="37"/>
      <c r="H1058" s="37"/>
    </row>
    <row r="1059" spans="1:8" x14ac:dyDescent="0.25">
      <c r="A1059" s="36"/>
      <c r="B1059" s="36"/>
      <c r="C1059" s="37"/>
      <c r="D1059" s="37"/>
      <c r="E1059" s="37"/>
      <c r="F1059" s="37"/>
      <c r="G1059" s="37"/>
      <c r="H1059" s="37"/>
    </row>
    <row r="1060" spans="1:8" x14ac:dyDescent="0.25">
      <c r="A1060" s="36"/>
      <c r="B1060" s="36"/>
      <c r="C1060" s="37"/>
      <c r="D1060" s="37"/>
      <c r="E1060" s="37"/>
      <c r="F1060" s="37"/>
      <c r="G1060" s="37"/>
      <c r="H1060" s="37"/>
    </row>
    <row r="1061" spans="1:8" x14ac:dyDescent="0.25">
      <c r="A1061" s="36"/>
      <c r="B1061" s="36"/>
      <c r="C1061" s="37"/>
      <c r="D1061" s="37"/>
      <c r="E1061" s="37"/>
      <c r="F1061" s="37"/>
      <c r="G1061" s="37"/>
      <c r="H1061" s="37"/>
    </row>
    <row r="1062" spans="1:8" x14ac:dyDescent="0.25">
      <c r="A1062" s="36"/>
      <c r="B1062" s="36"/>
      <c r="C1062" s="37"/>
      <c r="D1062" s="37"/>
      <c r="E1062" s="37"/>
      <c r="F1062" s="37"/>
      <c r="G1062" s="37"/>
      <c r="H1062" s="37"/>
    </row>
    <row r="1063" spans="1:8" x14ac:dyDescent="0.25">
      <c r="A1063" s="36"/>
      <c r="B1063" s="36"/>
      <c r="C1063" s="37"/>
      <c r="D1063" s="37"/>
      <c r="E1063" s="37"/>
      <c r="F1063" s="37"/>
      <c r="G1063" s="37"/>
      <c r="H1063" s="37"/>
    </row>
    <row r="1064" spans="1:8" x14ac:dyDescent="0.25">
      <c r="A1064" s="36"/>
      <c r="B1064" s="36"/>
      <c r="C1064" s="37"/>
      <c r="D1064" s="37"/>
      <c r="E1064" s="37"/>
      <c r="F1064" s="37"/>
      <c r="G1064" s="37"/>
      <c r="H1064" s="37"/>
    </row>
    <row r="1065" spans="1:8" x14ac:dyDescent="0.25">
      <c r="A1065" s="36"/>
      <c r="B1065" s="36"/>
      <c r="C1065" s="37"/>
      <c r="D1065" s="37"/>
      <c r="E1065" s="37"/>
      <c r="F1065" s="37"/>
      <c r="G1065" s="37"/>
      <c r="H1065" s="37"/>
    </row>
    <row r="1066" spans="1:8" x14ac:dyDescent="0.25">
      <c r="A1066" s="36"/>
      <c r="B1066" s="36"/>
      <c r="C1066" s="37"/>
      <c r="D1066" s="37"/>
      <c r="E1066" s="37"/>
      <c r="F1066" s="37"/>
      <c r="G1066" s="37"/>
      <c r="H1066" s="37"/>
    </row>
    <row r="1067" spans="1:8" x14ac:dyDescent="0.25">
      <c r="A1067" s="36"/>
      <c r="B1067" s="36"/>
      <c r="C1067" s="37"/>
      <c r="D1067" s="37"/>
      <c r="E1067" s="37"/>
      <c r="F1067" s="37"/>
      <c r="G1067" s="37"/>
      <c r="H1067" s="37"/>
    </row>
    <row r="1068" spans="1:8" x14ac:dyDescent="0.25">
      <c r="A1068" s="36"/>
      <c r="B1068" s="36"/>
      <c r="C1068" s="37"/>
      <c r="D1068" s="37"/>
      <c r="E1068" s="37"/>
      <c r="F1068" s="37"/>
      <c r="G1068" s="37"/>
      <c r="H1068" s="37"/>
    </row>
    <row r="1069" spans="1:8" x14ac:dyDescent="0.25">
      <c r="A1069" s="36"/>
      <c r="B1069" s="36"/>
      <c r="C1069" s="37"/>
      <c r="D1069" s="37"/>
      <c r="E1069" s="37"/>
      <c r="F1069" s="37"/>
      <c r="G1069" s="37"/>
      <c r="H1069" s="37"/>
    </row>
    <row r="1070" spans="1:8" x14ac:dyDescent="0.25">
      <c r="A1070" s="36"/>
      <c r="B1070" s="36"/>
      <c r="C1070" s="37"/>
      <c r="D1070" s="37"/>
      <c r="E1070" s="37"/>
      <c r="F1070" s="37"/>
      <c r="G1070" s="37"/>
      <c r="H1070" s="37"/>
    </row>
    <row r="1071" spans="1:8" x14ac:dyDescent="0.25">
      <c r="A1071" s="36"/>
      <c r="B1071" s="36"/>
      <c r="C1071" s="37"/>
      <c r="D1071" s="37"/>
      <c r="E1071" s="37"/>
      <c r="F1071" s="37"/>
      <c r="G1071" s="37"/>
      <c r="H1071" s="37"/>
    </row>
    <row r="1072" spans="1:8" x14ac:dyDescent="0.25">
      <c r="A1072" s="36"/>
      <c r="B1072" s="36"/>
      <c r="C1072" s="37"/>
      <c r="D1072" s="37"/>
      <c r="E1072" s="37"/>
      <c r="F1072" s="37"/>
      <c r="G1072" s="37"/>
      <c r="H1072" s="37"/>
    </row>
    <row r="1073" spans="1:8" x14ac:dyDescent="0.25">
      <c r="A1073" s="36"/>
      <c r="B1073" s="36"/>
      <c r="C1073" s="37"/>
      <c r="D1073" s="37"/>
      <c r="E1073" s="37"/>
      <c r="F1073" s="37"/>
      <c r="G1073" s="37"/>
      <c r="H1073" s="37"/>
    </row>
    <row r="1074" spans="1:8" x14ac:dyDescent="0.25">
      <c r="A1074" s="36"/>
      <c r="B1074" s="36"/>
      <c r="C1074" s="37"/>
      <c r="D1074" s="37"/>
      <c r="E1074" s="37"/>
      <c r="F1074" s="37"/>
      <c r="G1074" s="37"/>
      <c r="H1074" s="37"/>
    </row>
    <row r="1075" spans="1:8" x14ac:dyDescent="0.25">
      <c r="A1075" s="36"/>
      <c r="B1075" s="36"/>
      <c r="C1075" s="37"/>
      <c r="D1075" s="37"/>
      <c r="E1075" s="37"/>
      <c r="F1075" s="37"/>
      <c r="G1075" s="37"/>
      <c r="H1075" s="37"/>
    </row>
    <row r="1076" spans="1:8" x14ac:dyDescent="0.25">
      <c r="A1076" s="36"/>
      <c r="B1076" s="36"/>
      <c r="C1076" s="37"/>
      <c r="D1076" s="37"/>
      <c r="E1076" s="37"/>
      <c r="F1076" s="37"/>
      <c r="G1076" s="37"/>
      <c r="H1076" s="37"/>
    </row>
    <row r="1077" spans="1:8" x14ac:dyDescent="0.25">
      <c r="A1077" s="36"/>
      <c r="B1077" s="36"/>
      <c r="C1077" s="37"/>
      <c r="D1077" s="37"/>
      <c r="E1077" s="37"/>
      <c r="F1077" s="37"/>
      <c r="G1077" s="37"/>
      <c r="H1077" s="37"/>
    </row>
    <row r="1078" spans="1:8" x14ac:dyDescent="0.25">
      <c r="A1078" s="36"/>
      <c r="B1078" s="36"/>
      <c r="C1078" s="37"/>
      <c r="D1078" s="37"/>
      <c r="E1078" s="37"/>
      <c r="F1078" s="37"/>
      <c r="G1078" s="37"/>
      <c r="H1078" s="37"/>
    </row>
    <row r="1079" spans="1:8" x14ac:dyDescent="0.25">
      <c r="A1079" s="36"/>
      <c r="B1079" s="36"/>
      <c r="C1079" s="37"/>
      <c r="D1079" s="37"/>
      <c r="E1079" s="37"/>
      <c r="F1079" s="37"/>
      <c r="G1079" s="37"/>
      <c r="H1079" s="37"/>
    </row>
    <row r="1080" spans="1:8" x14ac:dyDescent="0.25">
      <c r="A1080" s="36"/>
      <c r="B1080" s="36"/>
      <c r="C1080" s="37"/>
      <c r="D1080" s="37"/>
      <c r="E1080" s="37"/>
      <c r="F1080" s="37"/>
      <c r="G1080" s="37"/>
      <c r="H1080" s="37"/>
    </row>
    <row r="1081" spans="1:8" x14ac:dyDescent="0.25">
      <c r="A1081" s="36"/>
      <c r="B1081" s="36"/>
      <c r="C1081" s="37"/>
      <c r="D1081" s="37"/>
      <c r="E1081" s="37"/>
      <c r="F1081" s="37"/>
      <c r="G1081" s="37"/>
      <c r="H1081" s="37"/>
    </row>
    <row r="1082" spans="1:8" x14ac:dyDescent="0.25">
      <c r="A1082" s="36"/>
      <c r="B1082" s="36"/>
      <c r="C1082" s="37"/>
      <c r="D1082" s="37"/>
      <c r="E1082" s="37"/>
      <c r="F1082" s="37"/>
      <c r="G1082" s="37"/>
      <c r="H1082" s="37"/>
    </row>
    <row r="1083" spans="1:8" x14ac:dyDescent="0.25">
      <c r="A1083" s="36"/>
      <c r="B1083" s="36"/>
      <c r="C1083" s="37"/>
      <c r="D1083" s="37"/>
      <c r="E1083" s="37"/>
      <c r="F1083" s="37"/>
      <c r="G1083" s="37"/>
      <c r="H1083" s="37"/>
    </row>
    <row r="1084" spans="1:8" x14ac:dyDescent="0.25">
      <c r="A1084" s="36"/>
      <c r="B1084" s="36"/>
      <c r="C1084" s="37"/>
      <c r="D1084" s="37"/>
      <c r="E1084" s="37"/>
      <c r="F1084" s="37"/>
      <c r="G1084" s="37"/>
      <c r="H1084" s="37"/>
    </row>
    <row r="1085" spans="1:8" x14ac:dyDescent="0.25">
      <c r="A1085" s="36"/>
      <c r="B1085" s="36"/>
      <c r="C1085" s="37"/>
      <c r="D1085" s="37"/>
      <c r="E1085" s="37"/>
      <c r="F1085" s="37"/>
      <c r="G1085" s="37"/>
      <c r="H1085" s="37"/>
    </row>
    <row r="1086" spans="1:8" x14ac:dyDescent="0.25">
      <c r="A1086" s="36"/>
      <c r="B1086" s="36"/>
      <c r="C1086" s="37"/>
      <c r="D1086" s="37"/>
      <c r="E1086" s="37"/>
      <c r="F1086" s="37"/>
      <c r="G1086" s="37"/>
      <c r="H1086" s="37"/>
    </row>
    <row r="1087" spans="1:8" x14ac:dyDescent="0.25">
      <c r="A1087" s="36"/>
      <c r="B1087" s="36"/>
      <c r="C1087" s="37"/>
      <c r="D1087" s="37"/>
      <c r="E1087" s="37"/>
      <c r="F1087" s="37"/>
      <c r="G1087" s="37"/>
      <c r="H1087" s="37"/>
    </row>
    <row r="1088" spans="1:8" x14ac:dyDescent="0.25">
      <c r="A1088" s="36"/>
      <c r="B1088" s="36"/>
      <c r="C1088" s="37"/>
      <c r="D1088" s="37"/>
      <c r="E1088" s="37"/>
      <c r="F1088" s="37"/>
      <c r="G1088" s="37"/>
      <c r="H1088" s="37"/>
    </row>
    <row r="1089" spans="1:8" x14ac:dyDescent="0.25">
      <c r="A1089" s="36"/>
      <c r="B1089" s="36"/>
      <c r="C1089" s="37"/>
      <c r="D1089" s="37"/>
      <c r="E1089" s="37"/>
      <c r="F1089" s="37"/>
      <c r="G1089" s="37"/>
      <c r="H1089" s="37"/>
    </row>
    <row r="1090" spans="1:8" x14ac:dyDescent="0.25">
      <c r="A1090" s="36"/>
      <c r="B1090" s="36"/>
      <c r="C1090" s="37"/>
      <c r="D1090" s="37"/>
      <c r="E1090" s="37"/>
      <c r="F1090" s="37"/>
      <c r="G1090" s="37"/>
      <c r="H1090" s="37"/>
    </row>
    <row r="1091" spans="1:8" x14ac:dyDescent="0.25">
      <c r="A1091" s="36"/>
      <c r="B1091" s="36"/>
      <c r="C1091" s="37"/>
      <c r="D1091" s="37"/>
      <c r="E1091" s="37"/>
      <c r="F1091" s="37"/>
      <c r="G1091" s="37"/>
      <c r="H1091" s="37"/>
    </row>
    <row r="1092" spans="1:8" x14ac:dyDescent="0.25">
      <c r="A1092" s="36"/>
      <c r="B1092" s="36"/>
      <c r="C1092" s="37"/>
      <c r="D1092" s="37"/>
      <c r="E1092" s="37"/>
      <c r="F1092" s="37"/>
      <c r="G1092" s="37"/>
      <c r="H1092" s="37"/>
    </row>
    <row r="1093" spans="1:8" x14ac:dyDescent="0.25">
      <c r="A1093" s="36"/>
      <c r="B1093" s="36"/>
      <c r="C1093" s="37"/>
      <c r="D1093" s="37"/>
      <c r="E1093" s="37"/>
      <c r="F1093" s="37"/>
      <c r="G1093" s="37"/>
      <c r="H1093" s="37"/>
    </row>
    <row r="1094" spans="1:8" x14ac:dyDescent="0.25">
      <c r="A1094" s="36"/>
      <c r="B1094" s="36"/>
      <c r="C1094" s="37"/>
      <c r="D1094" s="37"/>
      <c r="E1094" s="37"/>
      <c r="F1094" s="37"/>
      <c r="G1094" s="37"/>
      <c r="H1094" s="37"/>
    </row>
    <row r="1095" spans="1:8" x14ac:dyDescent="0.25">
      <c r="A1095" s="36"/>
      <c r="B1095" s="36"/>
      <c r="C1095" s="37"/>
      <c r="D1095" s="37"/>
      <c r="E1095" s="37"/>
      <c r="F1095" s="37"/>
      <c r="G1095" s="37"/>
      <c r="H1095" s="37"/>
    </row>
    <row r="1096" spans="1:8" x14ac:dyDescent="0.25">
      <c r="A1096" s="36"/>
      <c r="B1096" s="36"/>
      <c r="C1096" s="37"/>
      <c r="D1096" s="37"/>
      <c r="E1096" s="37"/>
      <c r="F1096" s="37"/>
      <c r="G1096" s="37"/>
      <c r="H1096" s="37"/>
    </row>
    <row r="1097" spans="1:8" x14ac:dyDescent="0.25">
      <c r="A1097" s="36"/>
      <c r="B1097" s="36"/>
      <c r="C1097" s="37"/>
      <c r="D1097" s="37"/>
      <c r="E1097" s="37"/>
      <c r="F1097" s="37"/>
      <c r="G1097" s="37"/>
      <c r="H1097" s="37"/>
    </row>
    <row r="1098" spans="1:8" x14ac:dyDescent="0.25">
      <c r="A1098" s="36"/>
      <c r="B1098" s="36"/>
      <c r="C1098" s="37"/>
      <c r="D1098" s="37"/>
      <c r="E1098" s="37"/>
      <c r="F1098" s="37"/>
      <c r="G1098" s="37"/>
      <c r="H1098" s="37"/>
    </row>
    <row r="1099" spans="1:8" x14ac:dyDescent="0.25">
      <c r="A1099" s="36"/>
      <c r="B1099" s="36"/>
      <c r="C1099" s="37"/>
      <c r="D1099" s="37"/>
      <c r="E1099" s="37"/>
      <c r="F1099" s="37"/>
      <c r="G1099" s="37"/>
      <c r="H1099" s="37"/>
    </row>
    <row r="1100" spans="1:8" x14ac:dyDescent="0.25">
      <c r="A1100" s="36"/>
      <c r="B1100" s="36"/>
      <c r="C1100" s="37"/>
      <c r="D1100" s="37"/>
      <c r="E1100" s="37"/>
      <c r="F1100" s="37"/>
      <c r="G1100" s="37"/>
      <c r="H1100" s="37"/>
    </row>
    <row r="1101" spans="1:8" x14ac:dyDescent="0.25">
      <c r="A1101" s="36"/>
      <c r="B1101" s="36"/>
      <c r="C1101" s="37"/>
      <c r="D1101" s="37"/>
      <c r="E1101" s="37"/>
      <c r="F1101" s="37"/>
      <c r="G1101" s="37"/>
      <c r="H1101" s="37"/>
    </row>
    <row r="1102" spans="1:8" x14ac:dyDescent="0.25">
      <c r="A1102" s="36"/>
      <c r="B1102" s="36"/>
      <c r="C1102" s="37"/>
      <c r="D1102" s="37"/>
      <c r="E1102" s="37"/>
      <c r="F1102" s="37"/>
      <c r="G1102" s="37"/>
      <c r="H1102" s="37"/>
    </row>
    <row r="1103" spans="1:8" x14ac:dyDescent="0.25">
      <c r="A1103" s="36"/>
      <c r="B1103" s="36"/>
      <c r="C1103" s="37"/>
      <c r="D1103" s="37"/>
      <c r="E1103" s="37"/>
      <c r="F1103" s="37"/>
      <c r="G1103" s="37"/>
      <c r="H1103" s="37"/>
    </row>
    <row r="1104" spans="1:8" x14ac:dyDescent="0.25">
      <c r="A1104" s="36"/>
      <c r="B1104" s="36"/>
      <c r="C1104" s="37"/>
      <c r="D1104" s="37"/>
      <c r="E1104" s="37"/>
      <c r="F1104" s="37"/>
      <c r="G1104" s="37"/>
      <c r="H1104" s="37"/>
    </row>
    <row r="1105" spans="1:8" x14ac:dyDescent="0.25">
      <c r="A1105" s="36"/>
      <c r="B1105" s="36"/>
      <c r="C1105" s="37"/>
      <c r="D1105" s="37"/>
      <c r="E1105" s="37"/>
      <c r="F1105" s="37"/>
      <c r="G1105" s="37"/>
      <c r="H1105" s="37"/>
    </row>
    <row r="1106" spans="1:8" x14ac:dyDescent="0.25">
      <c r="A1106" s="36"/>
      <c r="B1106" s="36"/>
      <c r="C1106" s="37"/>
      <c r="D1106" s="37"/>
      <c r="E1106" s="37"/>
      <c r="F1106" s="37"/>
      <c r="G1106" s="37"/>
      <c r="H1106" s="37"/>
    </row>
    <row r="1107" spans="1:8" x14ac:dyDescent="0.25">
      <c r="A1107" s="36"/>
      <c r="B1107" s="36"/>
      <c r="C1107" s="37"/>
      <c r="D1107" s="37"/>
      <c r="E1107" s="37"/>
      <c r="F1107" s="37"/>
      <c r="G1107" s="37"/>
      <c r="H1107" s="37"/>
    </row>
    <row r="1108" spans="1:8" x14ac:dyDescent="0.25">
      <c r="A1108" s="36"/>
      <c r="B1108" s="36"/>
      <c r="C1108" s="37"/>
      <c r="D1108" s="37"/>
      <c r="E1108" s="37"/>
      <c r="F1108" s="37"/>
      <c r="G1108" s="37"/>
      <c r="H1108" s="37"/>
    </row>
    <row r="1109" spans="1:8" x14ac:dyDescent="0.25">
      <c r="A1109" s="36"/>
      <c r="B1109" s="36"/>
      <c r="C1109" s="37"/>
      <c r="D1109" s="37"/>
      <c r="E1109" s="37"/>
      <c r="F1109" s="37"/>
      <c r="G1109" s="37"/>
      <c r="H1109" s="37"/>
    </row>
    <row r="1110" spans="1:8" x14ac:dyDescent="0.25">
      <c r="A1110" s="36"/>
      <c r="B1110" s="36"/>
      <c r="C1110" s="37"/>
      <c r="D1110" s="37"/>
      <c r="E1110" s="37"/>
      <c r="F1110" s="37"/>
      <c r="G1110" s="37"/>
      <c r="H1110" s="37"/>
    </row>
    <row r="1111" spans="1:8" x14ac:dyDescent="0.25">
      <c r="A1111" s="36"/>
      <c r="B1111" s="36"/>
      <c r="C1111" s="37"/>
      <c r="D1111" s="37"/>
      <c r="E1111" s="37"/>
      <c r="F1111" s="37"/>
      <c r="G1111" s="37"/>
      <c r="H1111" s="37"/>
    </row>
    <row r="1112" spans="1:8" x14ac:dyDescent="0.25">
      <c r="A1112" s="36"/>
      <c r="B1112" s="36"/>
      <c r="C1112" s="37"/>
      <c r="D1112" s="37"/>
      <c r="E1112" s="37"/>
      <c r="F1112" s="37"/>
      <c r="G1112" s="37"/>
      <c r="H1112" s="37"/>
    </row>
    <row r="1113" spans="1:8" x14ac:dyDescent="0.25">
      <c r="A1113" s="36"/>
      <c r="B1113" s="36"/>
      <c r="C1113" s="37"/>
      <c r="D1113" s="37"/>
      <c r="E1113" s="37"/>
      <c r="F1113" s="37"/>
      <c r="G1113" s="37"/>
      <c r="H1113" s="37"/>
    </row>
    <row r="1114" spans="1:8" x14ac:dyDescent="0.25">
      <c r="A1114" s="36"/>
      <c r="B1114" s="36"/>
      <c r="C1114" s="37"/>
      <c r="D1114" s="37"/>
      <c r="E1114" s="37"/>
      <c r="F1114" s="37"/>
      <c r="G1114" s="37"/>
      <c r="H1114" s="37"/>
    </row>
    <row r="1115" spans="1:8" x14ac:dyDescent="0.25">
      <c r="A1115" s="36"/>
      <c r="B1115" s="36"/>
      <c r="C1115" s="37"/>
      <c r="D1115" s="37"/>
      <c r="E1115" s="37"/>
      <c r="F1115" s="37"/>
      <c r="G1115" s="37"/>
      <c r="H1115" s="37"/>
    </row>
    <row r="1116" spans="1:8" x14ac:dyDescent="0.25">
      <c r="A1116" s="36"/>
      <c r="B1116" s="36"/>
      <c r="C1116" s="37"/>
      <c r="D1116" s="37"/>
      <c r="E1116" s="37"/>
      <c r="F1116" s="37"/>
      <c r="G1116" s="37"/>
      <c r="H1116" s="37"/>
    </row>
    <row r="1117" spans="1:8" x14ac:dyDescent="0.25">
      <c r="A1117" s="36"/>
      <c r="B1117" s="36"/>
      <c r="C1117" s="37"/>
      <c r="D1117" s="37"/>
      <c r="E1117" s="37"/>
      <c r="F1117" s="37"/>
      <c r="G1117" s="37"/>
      <c r="H1117" s="37"/>
    </row>
    <row r="1118" spans="1:8" x14ac:dyDescent="0.25">
      <c r="A1118" s="36"/>
      <c r="B1118" s="36"/>
      <c r="C1118" s="37"/>
      <c r="D1118" s="37"/>
      <c r="E1118" s="37"/>
      <c r="F1118" s="37"/>
      <c r="G1118" s="37"/>
      <c r="H1118" s="37"/>
    </row>
    <row r="1119" spans="1:8" x14ac:dyDescent="0.25">
      <c r="A1119" s="36"/>
      <c r="B1119" s="36"/>
      <c r="C1119" s="37"/>
      <c r="D1119" s="37"/>
      <c r="E1119" s="37"/>
      <c r="F1119" s="37"/>
      <c r="G1119" s="37"/>
      <c r="H1119" s="37"/>
    </row>
    <row r="1120" spans="1:8" x14ac:dyDescent="0.25">
      <c r="A1120" s="36"/>
      <c r="B1120" s="36"/>
      <c r="C1120" s="37"/>
      <c r="D1120" s="37"/>
      <c r="E1120" s="37"/>
      <c r="F1120" s="37"/>
      <c r="G1120" s="37"/>
      <c r="H1120" s="37"/>
    </row>
    <row r="1121" spans="1:8" x14ac:dyDescent="0.25">
      <c r="A1121" s="36"/>
      <c r="B1121" s="36"/>
      <c r="C1121" s="37"/>
      <c r="D1121" s="37"/>
      <c r="E1121" s="37"/>
      <c r="F1121" s="37"/>
      <c r="G1121" s="37"/>
      <c r="H1121" s="37"/>
    </row>
    <row r="1122" spans="1:8" x14ac:dyDescent="0.25">
      <c r="A1122" s="36"/>
      <c r="B1122" s="36"/>
      <c r="C1122" s="37"/>
      <c r="D1122" s="37"/>
      <c r="E1122" s="37"/>
      <c r="F1122" s="37"/>
      <c r="G1122" s="37"/>
      <c r="H1122" s="37"/>
    </row>
    <row r="1123" spans="1:8" x14ac:dyDescent="0.25">
      <c r="A1123" s="36"/>
      <c r="B1123" s="36"/>
      <c r="C1123" s="37"/>
      <c r="D1123" s="37"/>
      <c r="E1123" s="37"/>
      <c r="F1123" s="37"/>
      <c r="G1123" s="37"/>
      <c r="H1123" s="37"/>
    </row>
    <row r="1124" spans="1:8" x14ac:dyDescent="0.25">
      <c r="A1124" s="36"/>
      <c r="B1124" s="36"/>
      <c r="C1124" s="37"/>
      <c r="D1124" s="37"/>
      <c r="E1124" s="37"/>
      <c r="F1124" s="37"/>
      <c r="G1124" s="37"/>
      <c r="H1124" s="37"/>
    </row>
    <row r="1125" spans="1:8" x14ac:dyDescent="0.25">
      <c r="A1125" s="36"/>
      <c r="B1125" s="36"/>
      <c r="C1125" s="37"/>
      <c r="D1125" s="37"/>
      <c r="E1125" s="37"/>
      <c r="F1125" s="37"/>
      <c r="G1125" s="37"/>
      <c r="H1125" s="37"/>
    </row>
    <row r="1126" spans="1:8" x14ac:dyDescent="0.25">
      <c r="A1126" s="36"/>
      <c r="B1126" s="36"/>
      <c r="C1126" s="37"/>
      <c r="D1126" s="37"/>
      <c r="E1126" s="37"/>
      <c r="F1126" s="37"/>
      <c r="G1126" s="37"/>
      <c r="H1126" s="37"/>
    </row>
    <row r="1127" spans="1:8" x14ac:dyDescent="0.25">
      <c r="A1127" s="36"/>
      <c r="B1127" s="36"/>
      <c r="C1127" s="37"/>
      <c r="D1127" s="37"/>
      <c r="E1127" s="37"/>
      <c r="F1127" s="37"/>
      <c r="G1127" s="37"/>
      <c r="H1127" s="37"/>
    </row>
    <row r="1128" spans="1:8" x14ac:dyDescent="0.25">
      <c r="A1128" s="36"/>
      <c r="B1128" s="36"/>
      <c r="C1128" s="37"/>
      <c r="D1128" s="37"/>
      <c r="E1128" s="37"/>
      <c r="F1128" s="37"/>
      <c r="G1128" s="37"/>
      <c r="H1128" s="37"/>
    </row>
    <row r="1129" spans="1:8" x14ac:dyDescent="0.25">
      <c r="A1129" s="36"/>
      <c r="B1129" s="36"/>
      <c r="C1129" s="37"/>
      <c r="D1129" s="37"/>
      <c r="E1129" s="37"/>
      <c r="F1129" s="37"/>
      <c r="G1129" s="37"/>
      <c r="H1129" s="37"/>
    </row>
    <row r="1130" spans="1:8" x14ac:dyDescent="0.25">
      <c r="A1130" s="36"/>
      <c r="B1130" s="36"/>
      <c r="C1130" s="37"/>
      <c r="D1130" s="37"/>
      <c r="E1130" s="37"/>
      <c r="F1130" s="37"/>
      <c r="G1130" s="37"/>
      <c r="H1130" s="37"/>
    </row>
    <row r="1131" spans="1:8" x14ac:dyDescent="0.25">
      <c r="A1131" s="36"/>
      <c r="B1131" s="36"/>
      <c r="C1131" s="37"/>
      <c r="D1131" s="37"/>
      <c r="E1131" s="37"/>
      <c r="F1131" s="37"/>
      <c r="G1131" s="37"/>
      <c r="H1131" s="37"/>
    </row>
    <row r="1132" spans="1:8" x14ac:dyDescent="0.25">
      <c r="A1132" s="36"/>
      <c r="B1132" s="36"/>
      <c r="C1132" s="37"/>
      <c r="D1132" s="37"/>
      <c r="E1132" s="37"/>
      <c r="F1132" s="37"/>
      <c r="G1132" s="37"/>
      <c r="H1132" s="37"/>
    </row>
    <row r="1133" spans="1:8" x14ac:dyDescent="0.25">
      <c r="A1133" s="36"/>
      <c r="B1133" s="36"/>
      <c r="C1133" s="37"/>
      <c r="D1133" s="37"/>
      <c r="E1133" s="37"/>
      <c r="F1133" s="37"/>
      <c r="G1133" s="37"/>
      <c r="H1133" s="37"/>
    </row>
    <row r="1134" spans="1:8" x14ac:dyDescent="0.25">
      <c r="A1134" s="36"/>
      <c r="B1134" s="36"/>
      <c r="C1134" s="37"/>
      <c r="D1134" s="37"/>
      <c r="E1134" s="37"/>
      <c r="F1134" s="37"/>
      <c r="G1134" s="37"/>
      <c r="H1134" s="37"/>
    </row>
    <row r="1135" spans="1:8" x14ac:dyDescent="0.25">
      <c r="A1135" s="36"/>
      <c r="B1135" s="36"/>
      <c r="C1135" s="37"/>
      <c r="D1135" s="37"/>
      <c r="E1135" s="37"/>
      <c r="F1135" s="37"/>
      <c r="G1135" s="37"/>
      <c r="H1135" s="37"/>
    </row>
    <row r="1136" spans="1:8" x14ac:dyDescent="0.25">
      <c r="A1136" s="36"/>
      <c r="B1136" s="36"/>
      <c r="C1136" s="37"/>
      <c r="D1136" s="37"/>
      <c r="E1136" s="37"/>
      <c r="F1136" s="37"/>
      <c r="G1136" s="37"/>
      <c r="H1136" s="37"/>
    </row>
    <row r="1137" spans="1:8" x14ac:dyDescent="0.25">
      <c r="A1137" s="36"/>
      <c r="B1137" s="36"/>
      <c r="C1137" s="37"/>
      <c r="D1137" s="37"/>
      <c r="E1137" s="37"/>
      <c r="F1137" s="37"/>
      <c r="G1137" s="37"/>
      <c r="H1137" s="37"/>
    </row>
    <row r="1138" spans="1:8" x14ac:dyDescent="0.25">
      <c r="A1138" s="36"/>
      <c r="B1138" s="36"/>
      <c r="C1138" s="37"/>
      <c r="D1138" s="37"/>
      <c r="E1138" s="37"/>
      <c r="F1138" s="37"/>
      <c r="G1138" s="37"/>
      <c r="H1138" s="37"/>
    </row>
    <row r="1139" spans="1:8" x14ac:dyDescent="0.25">
      <c r="A1139" s="36"/>
      <c r="B1139" s="36"/>
      <c r="C1139" s="37"/>
      <c r="D1139" s="37"/>
      <c r="E1139" s="37"/>
      <c r="F1139" s="37"/>
      <c r="G1139" s="37"/>
      <c r="H1139" s="37"/>
    </row>
    <row r="1140" spans="1:8" x14ac:dyDescent="0.25">
      <c r="A1140" s="36"/>
      <c r="B1140" s="36"/>
      <c r="C1140" s="37"/>
      <c r="D1140" s="37"/>
      <c r="E1140" s="37"/>
      <c r="F1140" s="37"/>
      <c r="G1140" s="37"/>
      <c r="H1140" s="37"/>
    </row>
    <row r="1141" spans="1:8" x14ac:dyDescent="0.25">
      <c r="A1141" s="36"/>
      <c r="B1141" s="36"/>
      <c r="C1141" s="37"/>
      <c r="D1141" s="37"/>
      <c r="E1141" s="37"/>
      <c r="F1141" s="37"/>
      <c r="G1141" s="37"/>
      <c r="H1141" s="37"/>
    </row>
    <row r="1142" spans="1:8" x14ac:dyDescent="0.25">
      <c r="A1142" s="36"/>
      <c r="B1142" s="36"/>
      <c r="C1142" s="37"/>
      <c r="D1142" s="37"/>
      <c r="E1142" s="37"/>
      <c r="F1142" s="37"/>
      <c r="G1142" s="37"/>
      <c r="H1142" s="37"/>
    </row>
    <row r="1143" spans="1:8" x14ac:dyDescent="0.25">
      <c r="A1143" s="36"/>
      <c r="B1143" s="36"/>
      <c r="C1143" s="37"/>
      <c r="D1143" s="37"/>
      <c r="E1143" s="37"/>
      <c r="F1143" s="37"/>
      <c r="G1143" s="37"/>
      <c r="H1143" s="37"/>
    </row>
    <row r="1144" spans="1:8" x14ac:dyDescent="0.25">
      <c r="A1144" s="36"/>
      <c r="B1144" s="36"/>
      <c r="C1144" s="37"/>
      <c r="D1144" s="37"/>
      <c r="E1144" s="37"/>
      <c r="F1144" s="37"/>
      <c r="G1144" s="37"/>
      <c r="H1144" s="37"/>
    </row>
    <row r="1145" spans="1:8" x14ac:dyDescent="0.25">
      <c r="A1145" s="36"/>
      <c r="B1145" s="36"/>
      <c r="C1145" s="37"/>
      <c r="D1145" s="37"/>
      <c r="E1145" s="37"/>
      <c r="F1145" s="37"/>
      <c r="G1145" s="37"/>
      <c r="H1145" s="37"/>
    </row>
    <row r="1146" spans="1:8" x14ac:dyDescent="0.25">
      <c r="A1146" s="36"/>
      <c r="B1146" s="36"/>
      <c r="C1146" s="37"/>
      <c r="D1146" s="37"/>
      <c r="E1146" s="37"/>
      <c r="F1146" s="37"/>
      <c r="G1146" s="37"/>
      <c r="H1146" s="37"/>
    </row>
    <row r="1147" spans="1:8" x14ac:dyDescent="0.25">
      <c r="A1147" s="36"/>
      <c r="B1147" s="36"/>
      <c r="C1147" s="37"/>
      <c r="D1147" s="37"/>
      <c r="E1147" s="37"/>
      <c r="F1147" s="37"/>
      <c r="G1147" s="37"/>
      <c r="H1147" s="37"/>
    </row>
    <row r="1148" spans="1:8" x14ac:dyDescent="0.25">
      <c r="A1148" s="36"/>
      <c r="B1148" s="36"/>
      <c r="C1148" s="37"/>
      <c r="D1148" s="37"/>
      <c r="E1148" s="37"/>
      <c r="F1148" s="37"/>
      <c r="G1148" s="37"/>
      <c r="H1148" s="37"/>
    </row>
    <row r="1149" spans="1:8" x14ac:dyDescent="0.25">
      <c r="A1149" s="36"/>
      <c r="B1149" s="36"/>
      <c r="C1149" s="37"/>
      <c r="D1149" s="37"/>
      <c r="E1149" s="37"/>
      <c r="F1149" s="37"/>
      <c r="G1149" s="37"/>
      <c r="H1149" s="37"/>
    </row>
    <row r="1150" spans="1:8" x14ac:dyDescent="0.25">
      <c r="A1150" s="36"/>
      <c r="B1150" s="36"/>
      <c r="C1150" s="37"/>
      <c r="D1150" s="37"/>
      <c r="E1150" s="37"/>
      <c r="F1150" s="37"/>
      <c r="G1150" s="37"/>
      <c r="H1150" s="37"/>
    </row>
    <row r="1151" spans="1:8" x14ac:dyDescent="0.25">
      <c r="A1151" s="36"/>
      <c r="B1151" s="36"/>
      <c r="C1151" s="37"/>
      <c r="D1151" s="37"/>
      <c r="E1151" s="37"/>
      <c r="F1151" s="37"/>
      <c r="G1151" s="37"/>
      <c r="H1151" s="37"/>
    </row>
    <row r="1152" spans="1:8" x14ac:dyDescent="0.25">
      <c r="A1152" s="36"/>
      <c r="B1152" s="36"/>
      <c r="C1152" s="37"/>
      <c r="D1152" s="37"/>
      <c r="E1152" s="37"/>
      <c r="F1152" s="37"/>
      <c r="G1152" s="37"/>
      <c r="H1152" s="37"/>
    </row>
    <row r="1153" spans="1:8" x14ac:dyDescent="0.25">
      <c r="A1153" s="36"/>
      <c r="B1153" s="36"/>
      <c r="C1153" s="37"/>
      <c r="D1153" s="37"/>
      <c r="E1153" s="37"/>
      <c r="F1153" s="37"/>
      <c r="G1153" s="37"/>
      <c r="H1153" s="37"/>
    </row>
    <row r="1154" spans="1:8" x14ac:dyDescent="0.25">
      <c r="A1154" s="36"/>
      <c r="B1154" s="36"/>
      <c r="C1154" s="37"/>
      <c r="D1154" s="37"/>
      <c r="E1154" s="37"/>
      <c r="F1154" s="37"/>
      <c r="G1154" s="37"/>
      <c r="H1154" s="37"/>
    </row>
    <row r="1155" spans="1:8" x14ac:dyDescent="0.25">
      <c r="A1155" s="36"/>
      <c r="B1155" s="36"/>
      <c r="C1155" s="37"/>
      <c r="D1155" s="37"/>
      <c r="E1155" s="37"/>
      <c r="F1155" s="37"/>
      <c r="G1155" s="37"/>
      <c r="H1155" s="37"/>
    </row>
    <row r="1156" spans="1:8" x14ac:dyDescent="0.25">
      <c r="A1156" s="36"/>
      <c r="B1156" s="36"/>
      <c r="C1156" s="37"/>
      <c r="D1156" s="37"/>
      <c r="E1156" s="37"/>
      <c r="F1156" s="37"/>
      <c r="G1156" s="37"/>
      <c r="H1156" s="37"/>
    </row>
    <row r="1157" spans="1:8" x14ac:dyDescent="0.25">
      <c r="A1157" s="36"/>
      <c r="B1157" s="36"/>
      <c r="C1157" s="37"/>
      <c r="D1157" s="37"/>
      <c r="E1157" s="37"/>
      <c r="F1157" s="37"/>
      <c r="G1157" s="37"/>
      <c r="H1157" s="37"/>
    </row>
    <row r="1158" spans="1:8" x14ac:dyDescent="0.25">
      <c r="A1158" s="36"/>
      <c r="B1158" s="36"/>
      <c r="C1158" s="37"/>
      <c r="D1158" s="37"/>
      <c r="E1158" s="37"/>
      <c r="F1158" s="37"/>
      <c r="G1158" s="37"/>
      <c r="H1158" s="37"/>
    </row>
    <row r="1159" spans="1:8" x14ac:dyDescent="0.25">
      <c r="A1159" s="36"/>
      <c r="B1159" s="36"/>
      <c r="C1159" s="37"/>
      <c r="D1159" s="37"/>
      <c r="E1159" s="37"/>
      <c r="F1159" s="37"/>
      <c r="G1159" s="37"/>
      <c r="H1159" s="37"/>
    </row>
    <row r="1160" spans="1:8" x14ac:dyDescent="0.25">
      <c r="A1160" s="36"/>
      <c r="B1160" s="36"/>
      <c r="C1160" s="37"/>
      <c r="D1160" s="37"/>
      <c r="E1160" s="37"/>
      <c r="F1160" s="37"/>
      <c r="G1160" s="37"/>
      <c r="H1160" s="37"/>
    </row>
    <row r="1161" spans="1:8" x14ac:dyDescent="0.25">
      <c r="A1161" s="36"/>
      <c r="B1161" s="36"/>
      <c r="C1161" s="37"/>
      <c r="D1161" s="37"/>
      <c r="E1161" s="37"/>
      <c r="F1161" s="37"/>
      <c r="G1161" s="37"/>
      <c r="H1161" s="37"/>
    </row>
    <row r="1162" spans="1:8" x14ac:dyDescent="0.25">
      <c r="A1162" s="36"/>
      <c r="B1162" s="36"/>
      <c r="C1162" s="37"/>
      <c r="D1162" s="37"/>
      <c r="E1162" s="37"/>
      <c r="F1162" s="37"/>
      <c r="G1162" s="37"/>
      <c r="H1162" s="37"/>
    </row>
    <row r="1163" spans="1:8" x14ac:dyDescent="0.25">
      <c r="A1163" s="36"/>
      <c r="B1163" s="36"/>
      <c r="C1163" s="37"/>
      <c r="D1163" s="37"/>
      <c r="E1163" s="37"/>
      <c r="F1163" s="37"/>
      <c r="G1163" s="37"/>
      <c r="H1163" s="37"/>
    </row>
    <row r="1164" spans="1:8" x14ac:dyDescent="0.25">
      <c r="A1164" s="36"/>
      <c r="B1164" s="36"/>
      <c r="C1164" s="37"/>
      <c r="D1164" s="37"/>
      <c r="E1164" s="37"/>
      <c r="F1164" s="37"/>
      <c r="G1164" s="37"/>
      <c r="H1164" s="37"/>
    </row>
    <row r="1165" spans="1:8" x14ac:dyDescent="0.25">
      <c r="A1165" s="36"/>
      <c r="B1165" s="36"/>
      <c r="C1165" s="37"/>
      <c r="D1165" s="37"/>
      <c r="E1165" s="37"/>
      <c r="F1165" s="37"/>
      <c r="G1165" s="37"/>
      <c r="H1165" s="37"/>
    </row>
    <row r="1166" spans="1:8" x14ac:dyDescent="0.25">
      <c r="A1166" s="36"/>
      <c r="B1166" s="36"/>
      <c r="C1166" s="37"/>
      <c r="D1166" s="37"/>
      <c r="E1166" s="37"/>
      <c r="F1166" s="37"/>
      <c r="G1166" s="37"/>
      <c r="H1166" s="37"/>
    </row>
    <row r="1167" spans="1:8" x14ac:dyDescent="0.25">
      <c r="A1167" s="36"/>
      <c r="B1167" s="36"/>
      <c r="C1167" s="37"/>
      <c r="D1167" s="37"/>
      <c r="E1167" s="37"/>
      <c r="F1167" s="37"/>
      <c r="G1167" s="37"/>
      <c r="H1167" s="37"/>
    </row>
    <row r="1168" spans="1:8" x14ac:dyDescent="0.25">
      <c r="A1168" s="36"/>
      <c r="B1168" s="36"/>
      <c r="C1168" s="37"/>
      <c r="D1168" s="37"/>
      <c r="E1168" s="37"/>
      <c r="F1168" s="37"/>
      <c r="G1168" s="37"/>
      <c r="H1168" s="37"/>
    </row>
    <row r="1169" spans="1:8" x14ac:dyDescent="0.25">
      <c r="A1169" s="36"/>
      <c r="B1169" s="36"/>
      <c r="C1169" s="37"/>
      <c r="D1169" s="37"/>
      <c r="E1169" s="37"/>
      <c r="F1169" s="37"/>
      <c r="G1169" s="37"/>
      <c r="H1169" s="37"/>
    </row>
    <row r="1170" spans="1:8" x14ac:dyDescent="0.25">
      <c r="A1170" s="36"/>
      <c r="B1170" s="36"/>
      <c r="C1170" s="37"/>
      <c r="D1170" s="37"/>
      <c r="E1170" s="37"/>
      <c r="F1170" s="37"/>
      <c r="G1170" s="37"/>
      <c r="H1170" s="37"/>
    </row>
    <row r="1171" spans="1:8" x14ac:dyDescent="0.25">
      <c r="A1171" s="36"/>
      <c r="B1171" s="36"/>
      <c r="C1171" s="37"/>
      <c r="D1171" s="37"/>
      <c r="E1171" s="37"/>
      <c r="F1171" s="37"/>
      <c r="G1171" s="37"/>
      <c r="H1171" s="37"/>
    </row>
    <row r="1172" spans="1:8" x14ac:dyDescent="0.25">
      <c r="A1172" s="36"/>
      <c r="B1172" s="36"/>
      <c r="C1172" s="37"/>
      <c r="D1172" s="37"/>
      <c r="E1172" s="37"/>
      <c r="F1172" s="37"/>
      <c r="G1172" s="37"/>
      <c r="H1172" s="37"/>
    </row>
    <row r="1173" spans="1:8" x14ac:dyDescent="0.25">
      <c r="A1173" s="36"/>
      <c r="B1173" s="36"/>
      <c r="C1173" s="37"/>
      <c r="D1173" s="37"/>
      <c r="E1173" s="37"/>
      <c r="F1173" s="37"/>
      <c r="G1173" s="37"/>
      <c r="H1173" s="37"/>
    </row>
    <row r="1174" spans="1:8" x14ac:dyDescent="0.25">
      <c r="A1174" s="36"/>
      <c r="B1174" s="36"/>
      <c r="C1174" s="37"/>
      <c r="D1174" s="37"/>
      <c r="E1174" s="37"/>
      <c r="F1174" s="37"/>
      <c r="G1174" s="37"/>
      <c r="H1174" s="37"/>
    </row>
    <row r="1175" spans="1:8" x14ac:dyDescent="0.25">
      <c r="A1175" s="36"/>
      <c r="B1175" s="36"/>
      <c r="C1175" s="37"/>
      <c r="D1175" s="37"/>
      <c r="E1175" s="37"/>
      <c r="F1175" s="37"/>
      <c r="G1175" s="37"/>
      <c r="H1175" s="37"/>
    </row>
    <row r="1176" spans="1:8" x14ac:dyDescent="0.25">
      <c r="A1176" s="36"/>
      <c r="B1176" s="36"/>
      <c r="C1176" s="37"/>
      <c r="D1176" s="37"/>
      <c r="E1176" s="37"/>
      <c r="F1176" s="37"/>
      <c r="G1176" s="37"/>
      <c r="H1176" s="37"/>
    </row>
    <row r="1177" spans="1:8" x14ac:dyDescent="0.25">
      <c r="A1177" s="36"/>
      <c r="B1177" s="36"/>
      <c r="C1177" s="37"/>
      <c r="D1177" s="37"/>
      <c r="E1177" s="37"/>
      <c r="F1177" s="37"/>
      <c r="G1177" s="37"/>
      <c r="H1177" s="37"/>
    </row>
    <row r="1178" spans="1:8" x14ac:dyDescent="0.25">
      <c r="A1178" s="36"/>
      <c r="B1178" s="36"/>
      <c r="C1178" s="37"/>
      <c r="D1178" s="37"/>
      <c r="E1178" s="37"/>
      <c r="F1178" s="37"/>
      <c r="G1178" s="37"/>
      <c r="H1178" s="37"/>
    </row>
    <row r="1179" spans="1:8" x14ac:dyDescent="0.25">
      <c r="A1179" s="36"/>
      <c r="B1179" s="36"/>
      <c r="C1179" s="37"/>
      <c r="D1179" s="37"/>
      <c r="E1179" s="37"/>
      <c r="F1179" s="37"/>
      <c r="G1179" s="37"/>
      <c r="H1179" s="37"/>
    </row>
    <row r="1180" spans="1:8" x14ac:dyDescent="0.25">
      <c r="A1180" s="36"/>
      <c r="B1180" s="36"/>
      <c r="C1180" s="37"/>
      <c r="D1180" s="37"/>
      <c r="E1180" s="37"/>
      <c r="F1180" s="37"/>
      <c r="G1180" s="37"/>
      <c r="H1180" s="37"/>
    </row>
    <row r="1181" spans="1:8" x14ac:dyDescent="0.25">
      <c r="A1181" s="36"/>
      <c r="B1181" s="36"/>
      <c r="C1181" s="37"/>
      <c r="D1181" s="37"/>
      <c r="E1181" s="37"/>
      <c r="F1181" s="37"/>
      <c r="G1181" s="37"/>
      <c r="H1181" s="37"/>
    </row>
    <row r="1182" spans="1:8" x14ac:dyDescent="0.25">
      <c r="A1182" s="36"/>
      <c r="B1182" s="36"/>
      <c r="C1182" s="37"/>
      <c r="D1182" s="37"/>
      <c r="E1182" s="37"/>
      <c r="F1182" s="37"/>
      <c r="G1182" s="37"/>
      <c r="H1182" s="37"/>
    </row>
    <row r="1183" spans="1:8" x14ac:dyDescent="0.25">
      <c r="A1183" s="36"/>
      <c r="B1183" s="36"/>
      <c r="C1183" s="37"/>
      <c r="D1183" s="37"/>
      <c r="E1183" s="37"/>
      <c r="F1183" s="37"/>
      <c r="G1183" s="37"/>
      <c r="H1183" s="37"/>
    </row>
    <row r="1184" spans="1:8" x14ac:dyDescent="0.25">
      <c r="A1184" s="36"/>
      <c r="B1184" s="36"/>
      <c r="C1184" s="37"/>
      <c r="D1184" s="37"/>
      <c r="E1184" s="37"/>
      <c r="F1184" s="37"/>
      <c r="G1184" s="37"/>
      <c r="H1184" s="37"/>
    </row>
    <row r="1185" spans="1:8" x14ac:dyDescent="0.25">
      <c r="A1185" s="36"/>
      <c r="B1185" s="36"/>
      <c r="C1185" s="37"/>
      <c r="D1185" s="37"/>
      <c r="E1185" s="37"/>
      <c r="F1185" s="37"/>
      <c r="G1185" s="37"/>
      <c r="H1185" s="37"/>
    </row>
    <row r="1186" spans="1:8" x14ac:dyDescent="0.25">
      <c r="A1186" s="36"/>
      <c r="B1186" s="36"/>
      <c r="C1186" s="37"/>
      <c r="D1186" s="37"/>
      <c r="E1186" s="37"/>
      <c r="F1186" s="37"/>
      <c r="G1186" s="37"/>
      <c r="H1186" s="37"/>
    </row>
    <row r="1187" spans="1:8" x14ac:dyDescent="0.25">
      <c r="A1187" s="36"/>
      <c r="B1187" s="36"/>
      <c r="C1187" s="37"/>
      <c r="D1187" s="37"/>
      <c r="E1187" s="37"/>
      <c r="F1187" s="37"/>
      <c r="G1187" s="37"/>
      <c r="H1187" s="37"/>
    </row>
    <row r="1188" spans="1:8" x14ac:dyDescent="0.25">
      <c r="A1188" s="36"/>
      <c r="B1188" s="36"/>
      <c r="C1188" s="37"/>
      <c r="D1188" s="37"/>
      <c r="E1188" s="37"/>
      <c r="F1188" s="37"/>
      <c r="G1188" s="37"/>
      <c r="H1188" s="37"/>
    </row>
    <row r="1189" spans="1:8" x14ac:dyDescent="0.25">
      <c r="A1189" s="36"/>
      <c r="B1189" s="36"/>
      <c r="C1189" s="37"/>
      <c r="D1189" s="37"/>
      <c r="E1189" s="37"/>
      <c r="F1189" s="37"/>
      <c r="G1189" s="37"/>
      <c r="H1189" s="37"/>
    </row>
    <row r="1190" spans="1:8" x14ac:dyDescent="0.25">
      <c r="A1190" s="36"/>
      <c r="B1190" s="36"/>
      <c r="C1190" s="37"/>
      <c r="D1190" s="37"/>
      <c r="E1190" s="37"/>
      <c r="F1190" s="37"/>
      <c r="G1190" s="37"/>
      <c r="H1190" s="37"/>
    </row>
    <row r="1191" spans="1:8" x14ac:dyDescent="0.25">
      <c r="A1191" s="36"/>
      <c r="B1191" s="36"/>
      <c r="C1191" s="37"/>
      <c r="D1191" s="37"/>
      <c r="E1191" s="37"/>
      <c r="F1191" s="37"/>
      <c r="G1191" s="37"/>
      <c r="H1191" s="37"/>
    </row>
    <row r="1192" spans="1:8" x14ac:dyDescent="0.25">
      <c r="A1192" s="36"/>
      <c r="B1192" s="36"/>
      <c r="C1192" s="37"/>
      <c r="D1192" s="37"/>
      <c r="E1192" s="37"/>
      <c r="F1192" s="37"/>
      <c r="G1192" s="37"/>
      <c r="H1192" s="37"/>
    </row>
    <row r="1193" spans="1:8" x14ac:dyDescent="0.25">
      <c r="A1193" s="36"/>
      <c r="B1193" s="36"/>
      <c r="C1193" s="37"/>
      <c r="D1193" s="37"/>
      <c r="E1193" s="37"/>
      <c r="F1193" s="37"/>
      <c r="G1193" s="37"/>
      <c r="H1193" s="37"/>
    </row>
    <row r="1194" spans="1:8" x14ac:dyDescent="0.25">
      <c r="A1194" s="36"/>
      <c r="B1194" s="36"/>
      <c r="C1194" s="37"/>
      <c r="D1194" s="37"/>
      <c r="E1194" s="37"/>
      <c r="F1194" s="37"/>
      <c r="G1194" s="37"/>
      <c r="H1194" s="37"/>
    </row>
    <row r="1195" spans="1:8" x14ac:dyDescent="0.25">
      <c r="A1195" s="36"/>
      <c r="B1195" s="36"/>
      <c r="C1195" s="37"/>
      <c r="D1195" s="37"/>
      <c r="E1195" s="37"/>
      <c r="F1195" s="37"/>
      <c r="G1195" s="37"/>
      <c r="H1195" s="37"/>
    </row>
    <row r="1196" spans="1:8" x14ac:dyDescent="0.25">
      <c r="A1196" s="36"/>
      <c r="B1196" s="36"/>
      <c r="C1196" s="37"/>
      <c r="D1196" s="37"/>
      <c r="E1196" s="37"/>
      <c r="F1196" s="37"/>
      <c r="G1196" s="37"/>
      <c r="H1196" s="37"/>
    </row>
    <row r="1197" spans="1:8" x14ac:dyDescent="0.25">
      <c r="A1197" s="36"/>
      <c r="B1197" s="36"/>
      <c r="C1197" s="37"/>
      <c r="D1197" s="37"/>
      <c r="E1197" s="37"/>
      <c r="F1197" s="37"/>
      <c r="G1197" s="37"/>
      <c r="H1197" s="37"/>
    </row>
    <row r="1198" spans="1:8" x14ac:dyDescent="0.25">
      <c r="A1198" s="36"/>
      <c r="B1198" s="36"/>
      <c r="C1198" s="37"/>
      <c r="D1198" s="37"/>
      <c r="E1198" s="37"/>
      <c r="F1198" s="37"/>
      <c r="G1198" s="37"/>
      <c r="H1198" s="37"/>
    </row>
    <row r="1199" spans="1:8" x14ac:dyDescent="0.25">
      <c r="A1199" s="36"/>
      <c r="B1199" s="36"/>
      <c r="C1199" s="37"/>
      <c r="D1199" s="37"/>
      <c r="E1199" s="37"/>
      <c r="F1199" s="37"/>
      <c r="G1199" s="37"/>
      <c r="H1199" s="37"/>
    </row>
    <row r="1200" spans="1:8" x14ac:dyDescent="0.25">
      <c r="A1200" s="36"/>
      <c r="B1200" s="36"/>
      <c r="C1200" s="37"/>
      <c r="D1200" s="37"/>
      <c r="E1200" s="37"/>
      <c r="F1200" s="37"/>
      <c r="G1200" s="37"/>
      <c r="H1200" s="37"/>
    </row>
    <row r="1201" spans="1:8" x14ac:dyDescent="0.25">
      <c r="A1201" s="36"/>
      <c r="B1201" s="36"/>
      <c r="C1201" s="37"/>
      <c r="D1201" s="37"/>
      <c r="E1201" s="37"/>
      <c r="F1201" s="37"/>
      <c r="G1201" s="37"/>
      <c r="H1201" s="37"/>
    </row>
    <row r="1202" spans="1:8" x14ac:dyDescent="0.25">
      <c r="A1202" s="36"/>
      <c r="B1202" s="36"/>
      <c r="C1202" s="37"/>
      <c r="D1202" s="37"/>
      <c r="E1202" s="37"/>
      <c r="F1202" s="37"/>
      <c r="G1202" s="37"/>
      <c r="H1202" s="37"/>
    </row>
    <row r="1203" spans="1:8" x14ac:dyDescent="0.25">
      <c r="A1203" s="36"/>
      <c r="B1203" s="36"/>
      <c r="C1203" s="37"/>
      <c r="D1203" s="37"/>
      <c r="E1203" s="37"/>
      <c r="F1203" s="37"/>
      <c r="G1203" s="37"/>
      <c r="H1203" s="37"/>
    </row>
    <row r="1204" spans="1:8" x14ac:dyDescent="0.25">
      <c r="A1204" s="36"/>
      <c r="B1204" s="36"/>
      <c r="C1204" s="37"/>
      <c r="D1204" s="37"/>
      <c r="E1204" s="37"/>
      <c r="F1204" s="37"/>
      <c r="G1204" s="37"/>
      <c r="H1204" s="37"/>
    </row>
    <row r="1205" spans="1:8" x14ac:dyDescent="0.25">
      <c r="A1205" s="36"/>
      <c r="B1205" s="36"/>
      <c r="C1205" s="37"/>
      <c r="D1205" s="37"/>
      <c r="E1205" s="37"/>
      <c r="F1205" s="37"/>
      <c r="G1205" s="37"/>
      <c r="H1205" s="37"/>
    </row>
    <row r="1206" spans="1:8" x14ac:dyDescent="0.25">
      <c r="A1206" s="36"/>
      <c r="B1206" s="36"/>
      <c r="C1206" s="37"/>
      <c r="D1206" s="37"/>
      <c r="E1206" s="37"/>
      <c r="F1206" s="37"/>
      <c r="G1206" s="37"/>
      <c r="H1206" s="37"/>
    </row>
    <row r="1207" spans="1:8" x14ac:dyDescent="0.25">
      <c r="A1207" s="36"/>
      <c r="B1207" s="36"/>
      <c r="C1207" s="37"/>
      <c r="D1207" s="37"/>
      <c r="E1207" s="37"/>
      <c r="F1207" s="37"/>
      <c r="G1207" s="37"/>
      <c r="H1207" s="37"/>
    </row>
    <row r="1208" spans="1:8" x14ac:dyDescent="0.25">
      <c r="A1208" s="36"/>
      <c r="B1208" s="36"/>
      <c r="C1208" s="37"/>
      <c r="D1208" s="37"/>
      <c r="E1208" s="37"/>
      <c r="F1208" s="37"/>
      <c r="G1208" s="37"/>
      <c r="H1208" s="37"/>
    </row>
    <row r="1209" spans="1:8" x14ac:dyDescent="0.25">
      <c r="A1209" s="36"/>
      <c r="B1209" s="36"/>
      <c r="C1209" s="37"/>
      <c r="D1209" s="37"/>
      <c r="E1209" s="37"/>
      <c r="F1209" s="37"/>
      <c r="G1209" s="37"/>
      <c r="H1209" s="37"/>
    </row>
    <row r="1210" spans="1:8" x14ac:dyDescent="0.25">
      <c r="A1210" s="36"/>
      <c r="B1210" s="36"/>
      <c r="C1210" s="37"/>
      <c r="D1210" s="37"/>
      <c r="E1210" s="37"/>
      <c r="F1210" s="37"/>
      <c r="G1210" s="37"/>
      <c r="H1210" s="37"/>
    </row>
    <row r="1211" spans="1:8" x14ac:dyDescent="0.25">
      <c r="A1211" s="36"/>
      <c r="B1211" s="36"/>
      <c r="C1211" s="37"/>
      <c r="D1211" s="37"/>
      <c r="E1211" s="37"/>
      <c r="F1211" s="37"/>
      <c r="G1211" s="37"/>
      <c r="H1211" s="37"/>
    </row>
    <row r="1212" spans="1:8" x14ac:dyDescent="0.25">
      <c r="A1212" s="36"/>
      <c r="B1212" s="36"/>
      <c r="C1212" s="37"/>
      <c r="D1212" s="37"/>
      <c r="E1212" s="37"/>
      <c r="F1212" s="37"/>
      <c r="G1212" s="37"/>
      <c r="H1212" s="37"/>
    </row>
    <row r="1213" spans="1:8" x14ac:dyDescent="0.25">
      <c r="A1213" s="36"/>
      <c r="B1213" s="36"/>
      <c r="C1213" s="37"/>
      <c r="D1213" s="37"/>
      <c r="E1213" s="37"/>
      <c r="F1213" s="37"/>
      <c r="G1213" s="37"/>
      <c r="H1213" s="37"/>
    </row>
    <row r="1214" spans="1:8" x14ac:dyDescent="0.25">
      <c r="A1214" s="36"/>
      <c r="B1214" s="36"/>
      <c r="C1214" s="37"/>
      <c r="D1214" s="37"/>
      <c r="E1214" s="37"/>
      <c r="F1214" s="37"/>
      <c r="G1214" s="37"/>
      <c r="H1214" s="37"/>
    </row>
    <row r="1215" spans="1:8" x14ac:dyDescent="0.25">
      <c r="A1215" s="36"/>
      <c r="B1215" s="36"/>
      <c r="C1215" s="37"/>
      <c r="D1215" s="37"/>
      <c r="E1215" s="37"/>
      <c r="F1215" s="37"/>
      <c r="G1215" s="37"/>
      <c r="H1215" s="37"/>
    </row>
    <row r="1216" spans="1:8" x14ac:dyDescent="0.25">
      <c r="A1216" s="36"/>
      <c r="B1216" s="36"/>
      <c r="C1216" s="37"/>
      <c r="D1216" s="37"/>
      <c r="E1216" s="37"/>
      <c r="F1216" s="37"/>
      <c r="G1216" s="37"/>
      <c r="H1216" s="37"/>
    </row>
    <row r="1217" spans="1:8" x14ac:dyDescent="0.25">
      <c r="A1217" s="36"/>
      <c r="B1217" s="36"/>
      <c r="C1217" s="37"/>
      <c r="D1217" s="37"/>
      <c r="E1217" s="37"/>
      <c r="F1217" s="37"/>
      <c r="G1217" s="37"/>
      <c r="H1217" s="37"/>
    </row>
    <row r="1218" spans="1:8" x14ac:dyDescent="0.25">
      <c r="A1218" s="36"/>
      <c r="B1218" s="36"/>
      <c r="C1218" s="37"/>
      <c r="D1218" s="37"/>
      <c r="E1218" s="37"/>
      <c r="F1218" s="37"/>
      <c r="G1218" s="37"/>
      <c r="H1218" s="37"/>
    </row>
    <row r="1219" spans="1:8" x14ac:dyDescent="0.25">
      <c r="A1219" s="36"/>
      <c r="B1219" s="36"/>
      <c r="C1219" s="37"/>
      <c r="D1219" s="37"/>
      <c r="E1219" s="37"/>
      <c r="F1219" s="37"/>
      <c r="G1219" s="37"/>
      <c r="H1219" s="37"/>
    </row>
    <row r="1220" spans="1:8" x14ac:dyDescent="0.25">
      <c r="A1220" s="36"/>
      <c r="B1220" s="36"/>
      <c r="C1220" s="37"/>
      <c r="D1220" s="37"/>
      <c r="E1220" s="37"/>
      <c r="F1220" s="37"/>
      <c r="G1220" s="37"/>
      <c r="H1220" s="37"/>
    </row>
    <row r="1221" spans="1:8" x14ac:dyDescent="0.25">
      <c r="A1221" s="36"/>
      <c r="B1221" s="36"/>
      <c r="C1221" s="37"/>
      <c r="D1221" s="37"/>
      <c r="E1221" s="37"/>
      <c r="F1221" s="37"/>
      <c r="G1221" s="37"/>
      <c r="H1221" s="37"/>
    </row>
    <row r="1222" spans="1:8" x14ac:dyDescent="0.25">
      <c r="A1222" s="36"/>
      <c r="B1222" s="36"/>
      <c r="C1222" s="37"/>
      <c r="D1222" s="37"/>
      <c r="E1222" s="37"/>
      <c r="F1222" s="37"/>
      <c r="G1222" s="37"/>
      <c r="H1222" s="37"/>
    </row>
    <row r="1223" spans="1:8" x14ac:dyDescent="0.25">
      <c r="A1223" s="36"/>
      <c r="B1223" s="36"/>
      <c r="C1223" s="37"/>
      <c r="D1223" s="37"/>
      <c r="E1223" s="37"/>
      <c r="F1223" s="37"/>
      <c r="G1223" s="37"/>
      <c r="H1223" s="37"/>
    </row>
    <row r="1224" spans="1:8" x14ac:dyDescent="0.25">
      <c r="A1224" s="36"/>
      <c r="B1224" s="36"/>
      <c r="C1224" s="37"/>
      <c r="D1224" s="37"/>
      <c r="E1224" s="37"/>
      <c r="F1224" s="37"/>
      <c r="G1224" s="37"/>
      <c r="H1224" s="37"/>
    </row>
    <row r="1225" spans="1:8" x14ac:dyDescent="0.25">
      <c r="A1225" s="36"/>
      <c r="B1225" s="36"/>
      <c r="C1225" s="37"/>
      <c r="D1225" s="37"/>
      <c r="E1225" s="37"/>
      <c r="F1225" s="37"/>
      <c r="G1225" s="37"/>
      <c r="H1225" s="37"/>
    </row>
    <row r="1226" spans="1:8" x14ac:dyDescent="0.25">
      <c r="A1226" s="36"/>
      <c r="B1226" s="36"/>
      <c r="C1226" s="37"/>
      <c r="D1226" s="37"/>
      <c r="E1226" s="37"/>
      <c r="F1226" s="37"/>
      <c r="G1226" s="37"/>
      <c r="H1226" s="37"/>
    </row>
    <row r="1227" spans="1:8" x14ac:dyDescent="0.25">
      <c r="A1227" s="36"/>
      <c r="B1227" s="36"/>
      <c r="C1227" s="37"/>
      <c r="D1227" s="37"/>
      <c r="E1227" s="37"/>
      <c r="F1227" s="37"/>
      <c r="G1227" s="37"/>
      <c r="H1227" s="37"/>
    </row>
    <row r="1228" spans="1:8" x14ac:dyDescent="0.25">
      <c r="A1228" s="36"/>
      <c r="B1228" s="36"/>
      <c r="C1228" s="37"/>
      <c r="D1228" s="37"/>
      <c r="E1228" s="37"/>
      <c r="F1228" s="37"/>
      <c r="G1228" s="37"/>
      <c r="H1228" s="37"/>
    </row>
    <row r="1229" spans="1:8" x14ac:dyDescent="0.25">
      <c r="A1229" s="36"/>
      <c r="B1229" s="36"/>
      <c r="C1229" s="37"/>
      <c r="D1229" s="37"/>
      <c r="E1229" s="37"/>
      <c r="F1229" s="37"/>
      <c r="G1229" s="37"/>
      <c r="H1229" s="37"/>
    </row>
    <row r="1230" spans="1:8" x14ac:dyDescent="0.25">
      <c r="A1230" s="36"/>
      <c r="B1230" s="36"/>
      <c r="C1230" s="37"/>
      <c r="D1230" s="37"/>
      <c r="E1230" s="37"/>
      <c r="F1230" s="37"/>
      <c r="G1230" s="37"/>
      <c r="H1230" s="37"/>
    </row>
    <row r="1231" spans="1:8" x14ac:dyDescent="0.25">
      <c r="A1231" s="36"/>
      <c r="B1231" s="36"/>
      <c r="C1231" s="37"/>
      <c r="D1231" s="37"/>
      <c r="E1231" s="37"/>
      <c r="F1231" s="37"/>
      <c r="G1231" s="37"/>
      <c r="H1231" s="37"/>
    </row>
    <row r="1232" spans="1:8" x14ac:dyDescent="0.25">
      <c r="A1232" s="36"/>
      <c r="B1232" s="36"/>
      <c r="C1232" s="37"/>
      <c r="D1232" s="37"/>
      <c r="E1232" s="37"/>
      <c r="F1232" s="37"/>
      <c r="G1232" s="37"/>
      <c r="H1232" s="37"/>
    </row>
    <row r="1233" spans="1:8" x14ac:dyDescent="0.25">
      <c r="A1233" s="36"/>
      <c r="B1233" s="36"/>
      <c r="C1233" s="37"/>
      <c r="D1233" s="37"/>
      <c r="E1233" s="37"/>
      <c r="F1233" s="37"/>
      <c r="G1233" s="37"/>
      <c r="H1233" s="37"/>
    </row>
    <row r="1234" spans="1:8" x14ac:dyDescent="0.25">
      <c r="A1234" s="36"/>
      <c r="B1234" s="36"/>
      <c r="C1234" s="37"/>
      <c r="D1234" s="37"/>
      <c r="E1234" s="37"/>
      <c r="F1234" s="37"/>
      <c r="G1234" s="37"/>
      <c r="H1234" s="37"/>
    </row>
    <row r="1235" spans="1:8" x14ac:dyDescent="0.25">
      <c r="A1235" s="36"/>
      <c r="B1235" s="36"/>
      <c r="C1235" s="37"/>
      <c r="D1235" s="37"/>
      <c r="E1235" s="37"/>
      <c r="F1235" s="37"/>
      <c r="G1235" s="37"/>
      <c r="H1235" s="37"/>
    </row>
    <row r="1236" spans="1:8" x14ac:dyDescent="0.25">
      <c r="A1236" s="36"/>
      <c r="B1236" s="36"/>
      <c r="C1236" s="37"/>
      <c r="D1236" s="37"/>
      <c r="E1236" s="37"/>
      <c r="F1236" s="37"/>
      <c r="G1236" s="37"/>
      <c r="H1236" s="37"/>
    </row>
    <row r="1237" spans="1:8" x14ac:dyDescent="0.25">
      <c r="A1237" s="36"/>
      <c r="B1237" s="36"/>
      <c r="C1237" s="37"/>
      <c r="D1237" s="37"/>
      <c r="E1237" s="37"/>
      <c r="F1237" s="37"/>
      <c r="G1237" s="37"/>
      <c r="H1237" s="37"/>
    </row>
    <row r="1238" spans="1:8" x14ac:dyDescent="0.25">
      <c r="A1238" s="36"/>
      <c r="B1238" s="36"/>
      <c r="C1238" s="37"/>
      <c r="D1238" s="37"/>
      <c r="E1238" s="37"/>
      <c r="F1238" s="37"/>
      <c r="G1238" s="37"/>
      <c r="H1238" s="37"/>
    </row>
    <row r="1239" spans="1:8" x14ac:dyDescent="0.25">
      <c r="A1239" s="36"/>
      <c r="B1239" s="36"/>
      <c r="C1239" s="37"/>
      <c r="D1239" s="37"/>
      <c r="E1239" s="37"/>
      <c r="F1239" s="37"/>
      <c r="G1239" s="37"/>
      <c r="H1239" s="37"/>
    </row>
    <row r="1240" spans="1:8" x14ac:dyDescent="0.25">
      <c r="A1240" s="36"/>
      <c r="B1240" s="36"/>
      <c r="C1240" s="37"/>
      <c r="D1240" s="37"/>
      <c r="E1240" s="37"/>
      <c r="F1240" s="37"/>
      <c r="G1240" s="37"/>
      <c r="H1240" s="37"/>
    </row>
    <row r="1241" spans="1:8" x14ac:dyDescent="0.25">
      <c r="A1241" s="36"/>
      <c r="B1241" s="36"/>
      <c r="C1241" s="37"/>
      <c r="D1241" s="37"/>
      <c r="E1241" s="37"/>
      <c r="F1241" s="37"/>
      <c r="G1241" s="37"/>
      <c r="H1241" s="37"/>
    </row>
    <row r="1242" spans="1:8" x14ac:dyDescent="0.25">
      <c r="A1242" s="36"/>
      <c r="B1242" s="36"/>
      <c r="C1242" s="37"/>
      <c r="D1242" s="37"/>
      <c r="E1242" s="37"/>
      <c r="F1242" s="37"/>
      <c r="G1242" s="37"/>
      <c r="H1242" s="37"/>
    </row>
    <row r="1243" spans="1:8" x14ac:dyDescent="0.25">
      <c r="A1243" s="36"/>
      <c r="B1243" s="36"/>
      <c r="C1243" s="37"/>
      <c r="D1243" s="37"/>
      <c r="E1243" s="37"/>
      <c r="F1243" s="37"/>
      <c r="G1243" s="37"/>
      <c r="H1243" s="37"/>
    </row>
    <row r="1244" spans="1:8" x14ac:dyDescent="0.25">
      <c r="A1244" s="36"/>
      <c r="B1244" s="36"/>
      <c r="C1244" s="37"/>
      <c r="D1244" s="37"/>
      <c r="E1244" s="37"/>
      <c r="F1244" s="37"/>
      <c r="G1244" s="37"/>
      <c r="H1244" s="37"/>
    </row>
    <row r="1245" spans="1:8" x14ac:dyDescent="0.25">
      <c r="A1245" s="36"/>
      <c r="B1245" s="36"/>
      <c r="C1245" s="37"/>
      <c r="D1245" s="37"/>
      <c r="E1245" s="37"/>
      <c r="F1245" s="37"/>
      <c r="G1245" s="37"/>
      <c r="H1245" s="37"/>
    </row>
    <row r="1246" spans="1:8" x14ac:dyDescent="0.25">
      <c r="A1246" s="36"/>
      <c r="B1246" s="36"/>
      <c r="C1246" s="37"/>
      <c r="D1246" s="37"/>
      <c r="E1246" s="37"/>
      <c r="F1246" s="37"/>
      <c r="G1246" s="37"/>
      <c r="H1246" s="37"/>
    </row>
    <row r="1247" spans="1:8" x14ac:dyDescent="0.25">
      <c r="A1247" s="36"/>
      <c r="B1247" s="36"/>
      <c r="C1247" s="37"/>
      <c r="D1247" s="37"/>
      <c r="E1247" s="37"/>
      <c r="F1247" s="37"/>
      <c r="G1247" s="37"/>
      <c r="H1247" s="37"/>
    </row>
    <row r="1248" spans="1:8" x14ac:dyDescent="0.25">
      <c r="A1248" s="36"/>
      <c r="B1248" s="36"/>
      <c r="C1248" s="37"/>
      <c r="D1248" s="37"/>
      <c r="E1248" s="37"/>
      <c r="F1248" s="37"/>
      <c r="G1248" s="37"/>
      <c r="H1248" s="37"/>
    </row>
    <row r="1249" spans="1:8" x14ac:dyDescent="0.25">
      <c r="A1249" s="36"/>
      <c r="B1249" s="36"/>
      <c r="C1249" s="37"/>
      <c r="D1249" s="37"/>
      <c r="E1249" s="37"/>
      <c r="F1249" s="37"/>
      <c r="G1249" s="37"/>
      <c r="H1249" s="37"/>
    </row>
    <row r="1250" spans="1:8" x14ac:dyDescent="0.25">
      <c r="A1250" s="36"/>
      <c r="B1250" s="36"/>
      <c r="C1250" s="37"/>
      <c r="D1250" s="37"/>
      <c r="E1250" s="37"/>
      <c r="F1250" s="37"/>
      <c r="G1250" s="37"/>
      <c r="H1250" s="37"/>
    </row>
    <row r="1251" spans="1:8" x14ac:dyDescent="0.25">
      <c r="A1251" s="36"/>
      <c r="B1251" s="36"/>
      <c r="C1251" s="37"/>
      <c r="D1251" s="37"/>
      <c r="E1251" s="37"/>
      <c r="F1251" s="37"/>
      <c r="G1251" s="37"/>
      <c r="H1251" s="37"/>
    </row>
    <row r="1252" spans="1:8" x14ac:dyDescent="0.25">
      <c r="A1252" s="36"/>
      <c r="B1252" s="36"/>
      <c r="C1252" s="37"/>
      <c r="D1252" s="37"/>
      <c r="E1252" s="37"/>
      <c r="F1252" s="37"/>
      <c r="G1252" s="37"/>
      <c r="H1252" s="37"/>
    </row>
    <row r="1253" spans="1:8" x14ac:dyDescent="0.25">
      <c r="A1253" s="36"/>
      <c r="B1253" s="36"/>
      <c r="C1253" s="37"/>
      <c r="D1253" s="37"/>
      <c r="E1253" s="37"/>
      <c r="F1253" s="37"/>
      <c r="G1253" s="37"/>
      <c r="H1253" s="37"/>
    </row>
    <row r="1254" spans="1:8" x14ac:dyDescent="0.25">
      <c r="A1254" s="36"/>
      <c r="B1254" s="36"/>
      <c r="C1254" s="37"/>
      <c r="D1254" s="37"/>
      <c r="E1254" s="37"/>
      <c r="F1254" s="37"/>
      <c r="G1254" s="37"/>
      <c r="H1254" s="37"/>
    </row>
    <row r="1255" spans="1:8" x14ac:dyDescent="0.25">
      <c r="A1255" s="36"/>
      <c r="B1255" s="36"/>
      <c r="C1255" s="37"/>
      <c r="D1255" s="37"/>
      <c r="E1255" s="37"/>
      <c r="F1255" s="37"/>
      <c r="G1255" s="37"/>
      <c r="H1255" s="37"/>
    </row>
    <row r="1256" spans="1:8" x14ac:dyDescent="0.25">
      <c r="A1256" s="36"/>
      <c r="B1256" s="36"/>
      <c r="C1256" s="37"/>
      <c r="D1256" s="37"/>
      <c r="E1256" s="37"/>
      <c r="F1256" s="37"/>
      <c r="G1256" s="37"/>
      <c r="H1256" s="37"/>
    </row>
    <row r="1257" spans="1:8" x14ac:dyDescent="0.25">
      <c r="A1257" s="36"/>
      <c r="B1257" s="36"/>
      <c r="C1257" s="37"/>
      <c r="D1257" s="37"/>
      <c r="E1257" s="37"/>
      <c r="F1257" s="37"/>
      <c r="G1257" s="37"/>
      <c r="H1257" s="37"/>
    </row>
    <row r="1258" spans="1:8" x14ac:dyDescent="0.25">
      <c r="A1258" s="36"/>
      <c r="B1258" s="36"/>
      <c r="C1258" s="37"/>
      <c r="D1258" s="37"/>
      <c r="E1258" s="37"/>
      <c r="F1258" s="37"/>
      <c r="G1258" s="37"/>
      <c r="H1258" s="37"/>
    </row>
    <row r="1259" spans="1:8" x14ac:dyDescent="0.25">
      <c r="A1259" s="36"/>
      <c r="B1259" s="36"/>
      <c r="C1259" s="37"/>
      <c r="D1259" s="37"/>
      <c r="E1259" s="37"/>
      <c r="F1259" s="37"/>
      <c r="G1259" s="37"/>
      <c r="H1259" s="37"/>
    </row>
    <row r="1260" spans="1:8" x14ac:dyDescent="0.25">
      <c r="A1260" s="36"/>
      <c r="B1260" s="36"/>
      <c r="C1260" s="37"/>
      <c r="D1260" s="37"/>
      <c r="E1260" s="37"/>
      <c r="F1260" s="37"/>
      <c r="G1260" s="37"/>
      <c r="H1260" s="37"/>
    </row>
    <row r="1261" spans="1:8" x14ac:dyDescent="0.25">
      <c r="A1261" s="36"/>
      <c r="B1261" s="36"/>
      <c r="C1261" s="37"/>
      <c r="D1261" s="37"/>
      <c r="E1261" s="37"/>
      <c r="F1261" s="37"/>
      <c r="G1261" s="37"/>
      <c r="H1261" s="37"/>
    </row>
    <row r="1262" spans="1:8" x14ac:dyDescent="0.25">
      <c r="A1262" s="36"/>
      <c r="B1262" s="36"/>
      <c r="C1262" s="37"/>
      <c r="D1262" s="37"/>
      <c r="E1262" s="37"/>
      <c r="F1262" s="37"/>
      <c r="G1262" s="37"/>
      <c r="H1262" s="37"/>
    </row>
    <row r="1263" spans="1:8" x14ac:dyDescent="0.25">
      <c r="A1263" s="36"/>
      <c r="B1263" s="36"/>
      <c r="C1263" s="37"/>
      <c r="D1263" s="37"/>
      <c r="E1263" s="37"/>
      <c r="F1263" s="37"/>
      <c r="G1263" s="37"/>
      <c r="H1263" s="37"/>
    </row>
    <row r="1264" spans="1:8" x14ac:dyDescent="0.25">
      <c r="A1264" s="36"/>
      <c r="B1264" s="36"/>
      <c r="C1264" s="37"/>
      <c r="D1264" s="37"/>
      <c r="E1264" s="37"/>
      <c r="F1264" s="37"/>
      <c r="G1264" s="37"/>
      <c r="H1264" s="37"/>
    </row>
    <row r="1265" spans="1:8" x14ac:dyDescent="0.25">
      <c r="A1265" s="36"/>
      <c r="B1265" s="36"/>
      <c r="C1265" s="37"/>
      <c r="D1265" s="37"/>
      <c r="E1265" s="37"/>
      <c r="F1265" s="37"/>
      <c r="G1265" s="37"/>
      <c r="H1265" s="37"/>
    </row>
    <row r="1266" spans="1:8" x14ac:dyDescent="0.25">
      <c r="A1266" s="36"/>
      <c r="B1266" s="36"/>
      <c r="C1266" s="37"/>
      <c r="D1266" s="37"/>
      <c r="E1266" s="37"/>
      <c r="F1266" s="37"/>
      <c r="G1266" s="37"/>
      <c r="H1266" s="37"/>
    </row>
    <row r="1267" spans="1:8" x14ac:dyDescent="0.25">
      <c r="A1267" s="36"/>
      <c r="B1267" s="36"/>
      <c r="C1267" s="37"/>
      <c r="D1267" s="37"/>
      <c r="E1267" s="37"/>
      <c r="F1267" s="37"/>
      <c r="G1267" s="37"/>
      <c r="H1267" s="37"/>
    </row>
    <row r="1268" spans="1:8" x14ac:dyDescent="0.25">
      <c r="A1268" s="36"/>
      <c r="B1268" s="36"/>
      <c r="C1268" s="37"/>
      <c r="D1268" s="37"/>
      <c r="E1268" s="37"/>
      <c r="F1268" s="37"/>
      <c r="G1268" s="37"/>
      <c r="H1268" s="37"/>
    </row>
    <row r="1269" spans="1:8" x14ac:dyDescent="0.25">
      <c r="A1269" s="36"/>
      <c r="B1269" s="36"/>
      <c r="C1269" s="37"/>
      <c r="D1269" s="37"/>
      <c r="E1269" s="37"/>
      <c r="F1269" s="37"/>
      <c r="G1269" s="37"/>
      <c r="H1269" s="37"/>
    </row>
    <row r="1270" spans="1:8" x14ac:dyDescent="0.25">
      <c r="A1270" s="36"/>
      <c r="B1270" s="36"/>
      <c r="C1270" s="37"/>
      <c r="D1270" s="37"/>
      <c r="E1270" s="37"/>
      <c r="F1270" s="37"/>
      <c r="G1270" s="37"/>
      <c r="H1270" s="37"/>
    </row>
    <row r="1271" spans="1:8" x14ac:dyDescent="0.25">
      <c r="A1271" s="36"/>
      <c r="B1271" s="36"/>
      <c r="C1271" s="37"/>
      <c r="D1271" s="37"/>
      <c r="E1271" s="37"/>
      <c r="F1271" s="37"/>
      <c r="G1271" s="37"/>
      <c r="H1271" s="37"/>
    </row>
    <row r="1272" spans="1:8" x14ac:dyDescent="0.25">
      <c r="A1272" s="36"/>
      <c r="B1272" s="36"/>
      <c r="C1272" s="37"/>
      <c r="D1272" s="37"/>
      <c r="E1272" s="37"/>
      <c r="F1272" s="37"/>
      <c r="G1272" s="37"/>
      <c r="H1272" s="37"/>
    </row>
    <row r="1273" spans="1:8" x14ac:dyDescent="0.25">
      <c r="A1273" s="36"/>
      <c r="B1273" s="36"/>
      <c r="C1273" s="37"/>
      <c r="D1273" s="37"/>
      <c r="E1273" s="37"/>
      <c r="F1273" s="37"/>
      <c r="G1273" s="37"/>
      <c r="H1273" s="37"/>
    </row>
    <row r="1274" spans="1:8" x14ac:dyDescent="0.25">
      <c r="A1274" s="36"/>
      <c r="B1274" s="36"/>
      <c r="C1274" s="37"/>
      <c r="D1274" s="37"/>
      <c r="E1274" s="37"/>
      <c r="F1274" s="37"/>
      <c r="G1274" s="37"/>
      <c r="H1274" s="37"/>
    </row>
    <row r="1275" spans="1:8" x14ac:dyDescent="0.25">
      <c r="A1275" s="36"/>
      <c r="B1275" s="36"/>
      <c r="C1275" s="37"/>
      <c r="D1275" s="37"/>
      <c r="E1275" s="37"/>
      <c r="F1275" s="37"/>
      <c r="G1275" s="37"/>
      <c r="H1275" s="37"/>
    </row>
    <row r="1276" spans="1:8" x14ac:dyDescent="0.25">
      <c r="A1276" s="36"/>
      <c r="B1276" s="36"/>
      <c r="C1276" s="37"/>
      <c r="D1276" s="37"/>
      <c r="E1276" s="37"/>
      <c r="F1276" s="37"/>
      <c r="G1276" s="37"/>
      <c r="H1276" s="37"/>
    </row>
    <row r="1277" spans="1:8" x14ac:dyDescent="0.25">
      <c r="A1277" s="36"/>
      <c r="B1277" s="36"/>
      <c r="C1277" s="37"/>
      <c r="D1277" s="37"/>
      <c r="E1277" s="37"/>
      <c r="F1277" s="37"/>
      <c r="G1277" s="37"/>
      <c r="H1277" s="37"/>
    </row>
    <row r="1278" spans="1:8" x14ac:dyDescent="0.25">
      <c r="A1278" s="36"/>
      <c r="B1278" s="36"/>
      <c r="C1278" s="37"/>
      <c r="D1278" s="37"/>
      <c r="E1278" s="37"/>
      <c r="F1278" s="37"/>
      <c r="G1278" s="37"/>
      <c r="H1278" s="37"/>
    </row>
    <row r="1279" spans="1:8" x14ac:dyDescent="0.25">
      <c r="A1279" s="36"/>
      <c r="B1279" s="36"/>
      <c r="C1279" s="37"/>
      <c r="D1279" s="37"/>
      <c r="E1279" s="37"/>
      <c r="F1279" s="37"/>
      <c r="G1279" s="37"/>
      <c r="H1279" s="37"/>
    </row>
    <row r="1280" spans="1:8" x14ac:dyDescent="0.25">
      <c r="A1280" s="36"/>
      <c r="B1280" s="36"/>
      <c r="C1280" s="37"/>
      <c r="D1280" s="37"/>
      <c r="E1280" s="37"/>
      <c r="F1280" s="37"/>
      <c r="G1280" s="37"/>
      <c r="H1280" s="37"/>
    </row>
    <row r="1281" spans="1:8" x14ac:dyDescent="0.25">
      <c r="A1281" s="36"/>
      <c r="B1281" s="36"/>
      <c r="C1281" s="37"/>
      <c r="D1281" s="37"/>
      <c r="E1281" s="37"/>
      <c r="F1281" s="37"/>
      <c r="G1281" s="37"/>
      <c r="H1281" s="37"/>
    </row>
    <row r="1282" spans="1:8" x14ac:dyDescent="0.25">
      <c r="A1282" s="36"/>
      <c r="B1282" s="36"/>
      <c r="C1282" s="37"/>
      <c r="D1282" s="37"/>
      <c r="E1282" s="37"/>
      <c r="F1282" s="37"/>
      <c r="G1282" s="37"/>
      <c r="H1282" s="37"/>
    </row>
    <row r="1283" spans="1:8" x14ac:dyDescent="0.25">
      <c r="A1283" s="36"/>
      <c r="B1283" s="36"/>
      <c r="C1283" s="37"/>
      <c r="D1283" s="37"/>
      <c r="E1283" s="37"/>
      <c r="F1283" s="37"/>
      <c r="G1283" s="37"/>
      <c r="H1283" s="37"/>
    </row>
    <row r="1284" spans="1:8" x14ac:dyDescent="0.25">
      <c r="A1284" s="36"/>
      <c r="B1284" s="36"/>
      <c r="C1284" s="37"/>
      <c r="D1284" s="37"/>
      <c r="E1284" s="37"/>
      <c r="F1284" s="37"/>
      <c r="G1284" s="37"/>
      <c r="H1284" s="37"/>
    </row>
    <row r="1285" spans="1:8" x14ac:dyDescent="0.25">
      <c r="A1285" s="36"/>
      <c r="B1285" s="36"/>
      <c r="C1285" s="37"/>
      <c r="D1285" s="37"/>
      <c r="E1285" s="37"/>
      <c r="F1285" s="37"/>
      <c r="G1285" s="37"/>
      <c r="H1285" s="37"/>
    </row>
    <row r="1286" spans="1:8" x14ac:dyDescent="0.25">
      <c r="A1286" s="36"/>
      <c r="B1286" s="36"/>
      <c r="C1286" s="37"/>
      <c r="D1286" s="37"/>
      <c r="E1286" s="37"/>
      <c r="F1286" s="37"/>
      <c r="G1286" s="37"/>
      <c r="H1286" s="37"/>
    </row>
    <row r="1287" spans="1:8" x14ac:dyDescent="0.25">
      <c r="A1287" s="36"/>
      <c r="B1287" s="36"/>
      <c r="C1287" s="37"/>
      <c r="D1287" s="37"/>
      <c r="E1287" s="37"/>
      <c r="F1287" s="37"/>
      <c r="G1287" s="37"/>
      <c r="H1287" s="37"/>
    </row>
    <row r="1288" spans="1:8" x14ac:dyDescent="0.25">
      <c r="A1288" s="36"/>
      <c r="B1288" s="36"/>
      <c r="C1288" s="37"/>
      <c r="D1288" s="37"/>
      <c r="E1288" s="37"/>
      <c r="F1288" s="37"/>
      <c r="G1288" s="37"/>
      <c r="H1288" s="37"/>
    </row>
    <row r="1289" spans="1:8" x14ac:dyDescent="0.25">
      <c r="A1289" s="36"/>
      <c r="B1289" s="36"/>
      <c r="C1289" s="37"/>
      <c r="D1289" s="37"/>
      <c r="E1289" s="37"/>
      <c r="F1289" s="37"/>
      <c r="G1289" s="37"/>
      <c r="H1289" s="37"/>
    </row>
    <row r="1290" spans="1:8" x14ac:dyDescent="0.25">
      <c r="A1290" s="36"/>
      <c r="B1290" s="36"/>
      <c r="C1290" s="37"/>
      <c r="D1290" s="37"/>
      <c r="E1290" s="37"/>
      <c r="F1290" s="37"/>
      <c r="G1290" s="37"/>
      <c r="H1290" s="37"/>
    </row>
    <row r="1291" spans="1:8" x14ac:dyDescent="0.25">
      <c r="A1291" s="36"/>
      <c r="B1291" s="36"/>
      <c r="C1291" s="37"/>
      <c r="D1291" s="37"/>
      <c r="E1291" s="37"/>
      <c r="F1291" s="37"/>
      <c r="G1291" s="37"/>
      <c r="H1291" s="37"/>
    </row>
    <row r="1292" spans="1:8" x14ac:dyDescent="0.25">
      <c r="A1292" s="36"/>
      <c r="B1292" s="36"/>
      <c r="C1292" s="37"/>
      <c r="D1292" s="37"/>
      <c r="E1292" s="37"/>
      <c r="F1292" s="37"/>
      <c r="G1292" s="37"/>
      <c r="H1292" s="37"/>
    </row>
    <row r="1293" spans="1:8" x14ac:dyDescent="0.25">
      <c r="A1293" s="36"/>
      <c r="B1293" s="36"/>
      <c r="C1293" s="37"/>
      <c r="D1293" s="37"/>
      <c r="E1293" s="37"/>
      <c r="F1293" s="37"/>
      <c r="G1293" s="37"/>
      <c r="H1293" s="37"/>
    </row>
    <row r="1294" spans="1:8" x14ac:dyDescent="0.25">
      <c r="A1294" s="36"/>
      <c r="B1294" s="36"/>
      <c r="C1294" s="37"/>
      <c r="D1294" s="37"/>
      <c r="E1294" s="37"/>
      <c r="F1294" s="37"/>
      <c r="G1294" s="37"/>
      <c r="H1294" s="37"/>
    </row>
    <row r="1295" spans="1:8" x14ac:dyDescent="0.25">
      <c r="A1295" s="36"/>
      <c r="B1295" s="36"/>
      <c r="C1295" s="37"/>
      <c r="D1295" s="37"/>
      <c r="E1295" s="37"/>
      <c r="F1295" s="37"/>
      <c r="G1295" s="37"/>
      <c r="H1295" s="37"/>
    </row>
    <row r="1296" spans="1:8" x14ac:dyDescent="0.25">
      <c r="A1296" s="36"/>
      <c r="B1296" s="36"/>
      <c r="C1296" s="37"/>
      <c r="D1296" s="37"/>
      <c r="E1296" s="37"/>
      <c r="F1296" s="37"/>
      <c r="G1296" s="37"/>
      <c r="H1296" s="37"/>
    </row>
    <row r="1297" spans="1:8" x14ac:dyDescent="0.25">
      <c r="A1297" s="36"/>
      <c r="B1297" s="36"/>
      <c r="C1297" s="37"/>
      <c r="D1297" s="37"/>
      <c r="E1297" s="37"/>
      <c r="F1297" s="37"/>
      <c r="G1297" s="37"/>
      <c r="H1297" s="37"/>
    </row>
    <row r="1298" spans="1:8" x14ac:dyDescent="0.25">
      <c r="A1298" s="36"/>
      <c r="B1298" s="36"/>
      <c r="C1298" s="37"/>
      <c r="D1298" s="37"/>
      <c r="E1298" s="37"/>
      <c r="F1298" s="37"/>
      <c r="G1298" s="37"/>
      <c r="H1298" s="37"/>
    </row>
    <row r="1299" spans="1:8" x14ac:dyDescent="0.25">
      <c r="A1299" s="36"/>
      <c r="B1299" s="36"/>
      <c r="C1299" s="37"/>
      <c r="D1299" s="37"/>
      <c r="E1299" s="37"/>
      <c r="F1299" s="37"/>
      <c r="G1299" s="37"/>
      <c r="H1299" s="37"/>
    </row>
    <row r="1300" spans="1:8" x14ac:dyDescent="0.25">
      <c r="A1300" s="36"/>
      <c r="B1300" s="36"/>
      <c r="C1300" s="37"/>
      <c r="D1300" s="37"/>
      <c r="E1300" s="37"/>
      <c r="F1300" s="37"/>
      <c r="G1300" s="37"/>
      <c r="H1300" s="37"/>
    </row>
    <row r="1301" spans="1:8" x14ac:dyDescent="0.25">
      <c r="A1301" s="36"/>
      <c r="B1301" s="36"/>
      <c r="C1301" s="37"/>
      <c r="D1301" s="37"/>
      <c r="E1301" s="37"/>
      <c r="F1301" s="37"/>
      <c r="G1301" s="37"/>
      <c r="H1301" s="37"/>
    </row>
    <row r="1302" spans="1:8" x14ac:dyDescent="0.25">
      <c r="A1302" s="36"/>
      <c r="B1302" s="36"/>
      <c r="C1302" s="37"/>
      <c r="D1302" s="37"/>
      <c r="E1302" s="37"/>
      <c r="F1302" s="37"/>
      <c r="G1302" s="37"/>
      <c r="H1302" s="37"/>
    </row>
    <row r="1303" spans="1:8" x14ac:dyDescent="0.25">
      <c r="A1303" s="36"/>
      <c r="B1303" s="36"/>
      <c r="C1303" s="37"/>
      <c r="D1303" s="37"/>
      <c r="E1303" s="37"/>
      <c r="F1303" s="37"/>
      <c r="G1303" s="37"/>
      <c r="H1303" s="37"/>
    </row>
    <row r="1304" spans="1:8" x14ac:dyDescent="0.25">
      <c r="A1304" s="36"/>
      <c r="B1304" s="36"/>
      <c r="C1304" s="37"/>
      <c r="D1304" s="37"/>
      <c r="E1304" s="37"/>
      <c r="F1304" s="37"/>
      <c r="G1304" s="37"/>
      <c r="H1304" s="37"/>
    </row>
    <row r="1305" spans="1:8" x14ac:dyDescent="0.25">
      <c r="A1305" s="36"/>
      <c r="B1305" s="36"/>
      <c r="C1305" s="37"/>
      <c r="D1305" s="37"/>
      <c r="E1305" s="37"/>
      <c r="F1305" s="37"/>
      <c r="G1305" s="37"/>
      <c r="H1305" s="37"/>
    </row>
    <row r="1306" spans="1:8" x14ac:dyDescent="0.25">
      <c r="A1306" s="36"/>
      <c r="B1306" s="36"/>
      <c r="C1306" s="37"/>
      <c r="D1306" s="37"/>
      <c r="E1306" s="37"/>
      <c r="F1306" s="37"/>
      <c r="G1306" s="37"/>
      <c r="H1306" s="37"/>
    </row>
    <row r="1307" spans="1:8" x14ac:dyDescent="0.25">
      <c r="A1307" s="36"/>
      <c r="B1307" s="36"/>
      <c r="C1307" s="37"/>
      <c r="D1307" s="37"/>
      <c r="E1307" s="37"/>
      <c r="F1307" s="37"/>
      <c r="G1307" s="37"/>
      <c r="H1307" s="37"/>
    </row>
    <row r="1308" spans="1:8" x14ac:dyDescent="0.25">
      <c r="A1308" s="36"/>
      <c r="B1308" s="36"/>
      <c r="C1308" s="37"/>
      <c r="D1308" s="37"/>
      <c r="E1308" s="37"/>
      <c r="F1308" s="37"/>
      <c r="G1308" s="37"/>
      <c r="H1308" s="37"/>
    </row>
    <row r="1309" spans="1:8" x14ac:dyDescent="0.25">
      <c r="A1309" s="36"/>
      <c r="B1309" s="36"/>
      <c r="C1309" s="37"/>
      <c r="D1309" s="37"/>
      <c r="E1309" s="37"/>
      <c r="F1309" s="37"/>
      <c r="G1309" s="37"/>
      <c r="H1309" s="37"/>
    </row>
    <row r="1310" spans="1:8" x14ac:dyDescent="0.25">
      <c r="A1310" s="36"/>
      <c r="B1310" s="36"/>
      <c r="C1310" s="37"/>
      <c r="D1310" s="37"/>
      <c r="E1310" s="37"/>
      <c r="F1310" s="37"/>
      <c r="G1310" s="37"/>
      <c r="H1310" s="37"/>
    </row>
    <row r="1311" spans="1:8" x14ac:dyDescent="0.25">
      <c r="A1311" s="36"/>
      <c r="B1311" s="36"/>
      <c r="C1311" s="37"/>
      <c r="D1311" s="37"/>
      <c r="E1311" s="37"/>
      <c r="F1311" s="37"/>
      <c r="G1311" s="37"/>
      <c r="H1311" s="37"/>
    </row>
    <row r="1312" spans="1:8" x14ac:dyDescent="0.25">
      <c r="A1312" s="36"/>
      <c r="B1312" s="36"/>
      <c r="C1312" s="37"/>
      <c r="D1312" s="37"/>
      <c r="E1312" s="37"/>
      <c r="F1312" s="37"/>
      <c r="G1312" s="37"/>
      <c r="H1312" s="37"/>
    </row>
    <row r="1313" spans="1:8" x14ac:dyDescent="0.25">
      <c r="A1313" s="36"/>
      <c r="B1313" s="36"/>
      <c r="C1313" s="37"/>
      <c r="D1313" s="37"/>
      <c r="E1313" s="37"/>
      <c r="F1313" s="37"/>
      <c r="G1313" s="37"/>
      <c r="H1313" s="37"/>
    </row>
    <row r="1314" spans="1:8" x14ac:dyDescent="0.25">
      <c r="A1314" s="36"/>
      <c r="B1314" s="36"/>
      <c r="C1314" s="37"/>
      <c r="D1314" s="37"/>
      <c r="E1314" s="37"/>
      <c r="F1314" s="37"/>
      <c r="G1314" s="37"/>
      <c r="H1314" s="37"/>
    </row>
    <row r="1315" spans="1:8" x14ac:dyDescent="0.25">
      <c r="A1315" s="36"/>
      <c r="B1315" s="36"/>
      <c r="C1315" s="37"/>
      <c r="D1315" s="37"/>
      <c r="E1315" s="37"/>
      <c r="F1315" s="37"/>
      <c r="G1315" s="37"/>
      <c r="H1315" s="37"/>
    </row>
    <row r="1316" spans="1:8" x14ac:dyDescent="0.25">
      <c r="A1316" s="36"/>
      <c r="B1316" s="36"/>
      <c r="C1316" s="37"/>
      <c r="D1316" s="37"/>
      <c r="E1316" s="37"/>
      <c r="F1316" s="37"/>
      <c r="G1316" s="37"/>
      <c r="H1316" s="37"/>
    </row>
    <row r="1317" spans="1:8" x14ac:dyDescent="0.25">
      <c r="A1317" s="36"/>
      <c r="B1317" s="36"/>
      <c r="C1317" s="37"/>
      <c r="D1317" s="37"/>
      <c r="E1317" s="37"/>
      <c r="F1317" s="37"/>
      <c r="G1317" s="37"/>
      <c r="H1317" s="37"/>
    </row>
    <row r="1318" spans="1:8" x14ac:dyDescent="0.25">
      <c r="A1318" s="36"/>
      <c r="B1318" s="36"/>
      <c r="C1318" s="37"/>
      <c r="D1318" s="37"/>
      <c r="E1318" s="37"/>
      <c r="F1318" s="37"/>
      <c r="G1318" s="37"/>
      <c r="H1318" s="37"/>
    </row>
    <row r="1319" spans="1:8" x14ac:dyDescent="0.25">
      <c r="A1319" s="36"/>
      <c r="B1319" s="36"/>
      <c r="C1319" s="37"/>
      <c r="D1319" s="37"/>
      <c r="E1319" s="37"/>
      <c r="F1319" s="37"/>
      <c r="G1319" s="37"/>
      <c r="H1319" s="37"/>
    </row>
    <row r="1320" spans="1:8" x14ac:dyDescent="0.25">
      <c r="A1320" s="36"/>
      <c r="B1320" s="36"/>
      <c r="C1320" s="37"/>
      <c r="D1320" s="37"/>
      <c r="E1320" s="37"/>
      <c r="F1320" s="37"/>
      <c r="G1320" s="37"/>
      <c r="H1320" s="37"/>
    </row>
    <row r="1321" spans="1:8" x14ac:dyDescent="0.25">
      <c r="A1321" s="36"/>
      <c r="B1321" s="36"/>
      <c r="C1321" s="37"/>
      <c r="D1321" s="37"/>
      <c r="E1321" s="37"/>
      <c r="F1321" s="37"/>
      <c r="G1321" s="37"/>
      <c r="H1321" s="37"/>
    </row>
    <row r="1322" spans="1:8" x14ac:dyDescent="0.25">
      <c r="A1322" s="36"/>
      <c r="B1322" s="36"/>
      <c r="C1322" s="37"/>
      <c r="D1322" s="37"/>
      <c r="E1322" s="37"/>
      <c r="F1322" s="37"/>
      <c r="G1322" s="37"/>
      <c r="H1322" s="37"/>
    </row>
    <row r="1323" spans="1:8" x14ac:dyDescent="0.25">
      <c r="A1323" s="36"/>
      <c r="B1323" s="36"/>
      <c r="C1323" s="37"/>
      <c r="D1323" s="37"/>
      <c r="E1323" s="37"/>
      <c r="F1323" s="37"/>
      <c r="G1323" s="37"/>
      <c r="H1323" s="37"/>
    </row>
    <row r="1324" spans="1:8" x14ac:dyDescent="0.25">
      <c r="A1324" s="36"/>
      <c r="B1324" s="36"/>
      <c r="C1324" s="37"/>
      <c r="D1324" s="37"/>
      <c r="E1324" s="37"/>
      <c r="F1324" s="37"/>
      <c r="G1324" s="37"/>
      <c r="H1324" s="37"/>
    </row>
    <row r="1325" spans="1:8" x14ac:dyDescent="0.25">
      <c r="A1325" s="36"/>
      <c r="B1325" s="36"/>
      <c r="C1325" s="37"/>
      <c r="D1325" s="37"/>
      <c r="E1325" s="37"/>
      <c r="F1325" s="37"/>
      <c r="G1325" s="37"/>
      <c r="H1325" s="37"/>
    </row>
    <row r="1326" spans="1:8" x14ac:dyDescent="0.25">
      <c r="A1326" s="36"/>
      <c r="B1326" s="36"/>
      <c r="C1326" s="37"/>
      <c r="D1326" s="37"/>
      <c r="E1326" s="37"/>
      <c r="F1326" s="37"/>
      <c r="G1326" s="37"/>
      <c r="H1326" s="37"/>
    </row>
    <row r="1327" spans="1:8" x14ac:dyDescent="0.25">
      <c r="A1327" s="36"/>
      <c r="B1327" s="36"/>
      <c r="C1327" s="37"/>
      <c r="D1327" s="37"/>
      <c r="E1327" s="37"/>
      <c r="F1327" s="37"/>
      <c r="G1327" s="37"/>
      <c r="H1327" s="37"/>
    </row>
    <row r="1328" spans="1:8" x14ac:dyDescent="0.25">
      <c r="A1328" s="36"/>
      <c r="B1328" s="36"/>
      <c r="C1328" s="37"/>
      <c r="D1328" s="37"/>
      <c r="E1328" s="37"/>
      <c r="F1328" s="37"/>
      <c r="G1328" s="37"/>
      <c r="H1328" s="37"/>
    </row>
    <row r="1329" spans="1:8" x14ac:dyDescent="0.25">
      <c r="A1329" s="36"/>
      <c r="B1329" s="36"/>
      <c r="C1329" s="37"/>
      <c r="D1329" s="37"/>
      <c r="E1329" s="37"/>
      <c r="F1329" s="37"/>
      <c r="G1329" s="37"/>
      <c r="H1329" s="37"/>
    </row>
    <row r="1330" spans="1:8" x14ac:dyDescent="0.25">
      <c r="A1330" s="36"/>
      <c r="B1330" s="36"/>
      <c r="C1330" s="37"/>
      <c r="D1330" s="37"/>
      <c r="E1330" s="37"/>
      <c r="F1330" s="37"/>
      <c r="G1330" s="37"/>
      <c r="H1330" s="37"/>
    </row>
    <row r="1331" spans="1:8" x14ac:dyDescent="0.25">
      <c r="A1331" s="36"/>
      <c r="B1331" s="36"/>
      <c r="C1331" s="37"/>
      <c r="D1331" s="37"/>
      <c r="E1331" s="37"/>
      <c r="F1331" s="37"/>
      <c r="G1331" s="37"/>
      <c r="H1331" s="37"/>
    </row>
    <row r="1332" spans="1:8" x14ac:dyDescent="0.25">
      <c r="A1332" s="36"/>
      <c r="B1332" s="36"/>
      <c r="C1332" s="37"/>
      <c r="D1332" s="37"/>
      <c r="E1332" s="37"/>
      <c r="F1332" s="37"/>
      <c r="G1332" s="37"/>
      <c r="H1332" s="37"/>
    </row>
    <row r="1333" spans="1:8" x14ac:dyDescent="0.25">
      <c r="A1333" s="36"/>
      <c r="B1333" s="36"/>
      <c r="C1333" s="37"/>
      <c r="D1333" s="37"/>
      <c r="E1333" s="37"/>
      <c r="F1333" s="37"/>
      <c r="G1333" s="37"/>
      <c r="H1333" s="37"/>
    </row>
    <row r="1334" spans="1:8" x14ac:dyDescent="0.25">
      <c r="A1334" s="36"/>
      <c r="B1334" s="36"/>
      <c r="C1334" s="37"/>
      <c r="D1334" s="37"/>
      <c r="E1334" s="37"/>
      <c r="F1334" s="37"/>
      <c r="G1334" s="37"/>
      <c r="H1334" s="37"/>
    </row>
    <row r="1335" spans="1:8" x14ac:dyDescent="0.25">
      <c r="A1335" s="36"/>
      <c r="B1335" s="36"/>
      <c r="C1335" s="37"/>
      <c r="D1335" s="37"/>
      <c r="E1335" s="37"/>
      <c r="F1335" s="37"/>
      <c r="G1335" s="37"/>
      <c r="H1335" s="37"/>
    </row>
    <row r="1336" spans="1:8" x14ac:dyDescent="0.25">
      <c r="A1336" s="36"/>
      <c r="B1336" s="36"/>
      <c r="C1336" s="37"/>
      <c r="D1336" s="37"/>
      <c r="E1336" s="37"/>
      <c r="F1336" s="37"/>
      <c r="G1336" s="37"/>
      <c r="H1336" s="37"/>
    </row>
    <row r="1337" spans="1:8" x14ac:dyDescent="0.25">
      <c r="A1337" s="36"/>
      <c r="B1337" s="36"/>
      <c r="C1337" s="37"/>
      <c r="D1337" s="37"/>
      <c r="E1337" s="37"/>
      <c r="F1337" s="37"/>
      <c r="G1337" s="37"/>
      <c r="H1337" s="37"/>
    </row>
    <row r="1338" spans="1:8" x14ac:dyDescent="0.25">
      <c r="A1338" s="36"/>
      <c r="B1338" s="36"/>
      <c r="C1338" s="37"/>
      <c r="D1338" s="37"/>
      <c r="E1338" s="37"/>
      <c r="F1338" s="37"/>
      <c r="G1338" s="37"/>
      <c r="H1338" s="37"/>
    </row>
    <row r="1339" spans="1:8" x14ac:dyDescent="0.25">
      <c r="A1339" s="36"/>
      <c r="B1339" s="36"/>
      <c r="C1339" s="37"/>
      <c r="D1339" s="37"/>
      <c r="E1339" s="37"/>
      <c r="F1339" s="37"/>
      <c r="G1339" s="37"/>
      <c r="H1339" s="37"/>
    </row>
    <row r="1340" spans="1:8" x14ac:dyDescent="0.25">
      <c r="A1340" s="36"/>
      <c r="B1340" s="36"/>
      <c r="C1340" s="37"/>
      <c r="D1340" s="37"/>
      <c r="E1340" s="37"/>
      <c r="F1340" s="37"/>
      <c r="G1340" s="37"/>
      <c r="H1340" s="37"/>
    </row>
    <row r="1341" spans="1:8" x14ac:dyDescent="0.25">
      <c r="A1341" s="36"/>
      <c r="B1341" s="36"/>
      <c r="C1341" s="37"/>
      <c r="D1341" s="37"/>
      <c r="E1341" s="37"/>
      <c r="F1341" s="37"/>
      <c r="G1341" s="37"/>
      <c r="H1341" s="37"/>
    </row>
    <row r="1342" spans="1:8" x14ac:dyDescent="0.25">
      <c r="A1342" s="36"/>
      <c r="B1342" s="36"/>
      <c r="C1342" s="37"/>
      <c r="D1342" s="37"/>
      <c r="E1342" s="37"/>
      <c r="F1342" s="37"/>
      <c r="G1342" s="37"/>
      <c r="H1342" s="37"/>
    </row>
    <row r="1343" spans="1:8" x14ac:dyDescent="0.25">
      <c r="A1343" s="36"/>
      <c r="B1343" s="36"/>
      <c r="C1343" s="37"/>
      <c r="D1343" s="37"/>
      <c r="E1343" s="37"/>
      <c r="F1343" s="37"/>
      <c r="G1343" s="37"/>
      <c r="H1343" s="37"/>
    </row>
    <row r="1344" spans="1:8" x14ac:dyDescent="0.25">
      <c r="A1344" s="36"/>
      <c r="B1344" s="36"/>
      <c r="C1344" s="37"/>
      <c r="D1344" s="37"/>
      <c r="E1344" s="37"/>
      <c r="F1344" s="37"/>
      <c r="G1344" s="37"/>
      <c r="H1344" s="37"/>
    </row>
    <row r="1345" spans="1:8" x14ac:dyDescent="0.25">
      <c r="A1345" s="36"/>
      <c r="B1345" s="36"/>
      <c r="C1345" s="37"/>
      <c r="D1345" s="37"/>
      <c r="E1345" s="37"/>
      <c r="F1345" s="37"/>
      <c r="G1345" s="37"/>
      <c r="H1345" s="37"/>
    </row>
    <row r="1346" spans="1:8" x14ac:dyDescent="0.25">
      <c r="A1346" s="36"/>
      <c r="B1346" s="36"/>
      <c r="C1346" s="37"/>
      <c r="D1346" s="37"/>
      <c r="E1346" s="37"/>
      <c r="F1346" s="37"/>
      <c r="G1346" s="37"/>
      <c r="H1346" s="37"/>
    </row>
    <row r="1347" spans="1:8" x14ac:dyDescent="0.25">
      <c r="A1347" s="36"/>
      <c r="B1347" s="36"/>
      <c r="C1347" s="37"/>
      <c r="D1347" s="37"/>
      <c r="E1347" s="37"/>
      <c r="F1347" s="37"/>
      <c r="G1347" s="37"/>
      <c r="H1347" s="37"/>
    </row>
    <row r="1348" spans="1:8" x14ac:dyDescent="0.25">
      <c r="A1348" s="36"/>
      <c r="B1348" s="36"/>
      <c r="C1348" s="37"/>
      <c r="D1348" s="37"/>
      <c r="E1348" s="37"/>
      <c r="F1348" s="37"/>
      <c r="G1348" s="37"/>
      <c r="H1348" s="37"/>
    </row>
    <row r="1349" spans="1:8" x14ac:dyDescent="0.25">
      <c r="A1349" s="36"/>
      <c r="B1349" s="36"/>
      <c r="C1349" s="37"/>
      <c r="D1349" s="37"/>
      <c r="E1349" s="37"/>
      <c r="F1349" s="37"/>
      <c r="G1349" s="37"/>
      <c r="H1349" s="37"/>
    </row>
    <row r="1350" spans="1:8" x14ac:dyDescent="0.25">
      <c r="A1350" s="36"/>
      <c r="B1350" s="36"/>
      <c r="C1350" s="37"/>
      <c r="D1350" s="37"/>
      <c r="E1350" s="37"/>
      <c r="F1350" s="37"/>
      <c r="G1350" s="37"/>
      <c r="H1350" s="37"/>
    </row>
    <row r="1351" spans="1:8" x14ac:dyDescent="0.25">
      <c r="A1351" s="36"/>
      <c r="B1351" s="36"/>
      <c r="C1351" s="37"/>
      <c r="D1351" s="37"/>
      <c r="E1351" s="37"/>
      <c r="F1351" s="37"/>
      <c r="G1351" s="37"/>
      <c r="H1351" s="37"/>
    </row>
    <row r="1352" spans="1:8" x14ac:dyDescent="0.25">
      <c r="A1352" s="36"/>
      <c r="B1352" s="36"/>
      <c r="C1352" s="37"/>
      <c r="D1352" s="37"/>
      <c r="E1352" s="37"/>
      <c r="F1352" s="37"/>
      <c r="G1352" s="37"/>
      <c r="H1352" s="37"/>
    </row>
    <row r="1353" spans="1:8" x14ac:dyDescent="0.25">
      <c r="A1353" s="36"/>
      <c r="B1353" s="36"/>
      <c r="C1353" s="37"/>
      <c r="D1353" s="37"/>
      <c r="E1353" s="37"/>
      <c r="F1353" s="37"/>
      <c r="G1353" s="37"/>
      <c r="H1353" s="37"/>
    </row>
    <row r="1354" spans="1:8" x14ac:dyDescent="0.25">
      <c r="A1354" s="36"/>
      <c r="B1354" s="36"/>
      <c r="C1354" s="37"/>
      <c r="D1354" s="37"/>
      <c r="E1354" s="37"/>
      <c r="F1354" s="37"/>
      <c r="G1354" s="37"/>
      <c r="H1354" s="37"/>
    </row>
    <row r="1355" spans="1:8" x14ac:dyDescent="0.25">
      <c r="A1355" s="36"/>
      <c r="B1355" s="36"/>
      <c r="C1355" s="37"/>
      <c r="D1355" s="37"/>
      <c r="E1355" s="37"/>
      <c r="F1355" s="37"/>
      <c r="G1355" s="37"/>
      <c r="H1355" s="37"/>
    </row>
    <row r="1356" spans="1:8" x14ac:dyDescent="0.25">
      <c r="A1356" s="36"/>
      <c r="B1356" s="36"/>
      <c r="C1356" s="37"/>
      <c r="D1356" s="37"/>
      <c r="E1356" s="37"/>
      <c r="F1356" s="37"/>
      <c r="G1356" s="37"/>
      <c r="H1356" s="37"/>
    </row>
    <row r="1357" spans="1:8" x14ac:dyDescent="0.25">
      <c r="A1357" s="36"/>
      <c r="B1357" s="36"/>
      <c r="C1357" s="37"/>
      <c r="D1357" s="37"/>
      <c r="E1357" s="37"/>
      <c r="F1357" s="37"/>
      <c r="G1357" s="37"/>
      <c r="H1357" s="37"/>
    </row>
    <row r="1358" spans="1:8" x14ac:dyDescent="0.25">
      <c r="A1358" s="36"/>
      <c r="B1358" s="36"/>
      <c r="C1358" s="37"/>
      <c r="D1358" s="37"/>
      <c r="E1358" s="37"/>
      <c r="F1358" s="37"/>
      <c r="G1358" s="37"/>
      <c r="H1358" s="37"/>
    </row>
    <row r="1359" spans="1:8" x14ac:dyDescent="0.25">
      <c r="A1359" s="36"/>
      <c r="B1359" s="36"/>
      <c r="C1359" s="37"/>
      <c r="D1359" s="37"/>
      <c r="E1359" s="37"/>
      <c r="F1359" s="37"/>
      <c r="G1359" s="37"/>
      <c r="H1359" s="37"/>
    </row>
    <row r="1360" spans="1:8" x14ac:dyDescent="0.25">
      <c r="A1360" s="36"/>
      <c r="B1360" s="36"/>
      <c r="C1360" s="37"/>
      <c r="D1360" s="37"/>
      <c r="E1360" s="37"/>
      <c r="F1360" s="37"/>
      <c r="G1360" s="37"/>
      <c r="H1360" s="37"/>
    </row>
    <row r="1361" spans="1:8" x14ac:dyDescent="0.25">
      <c r="A1361" s="36"/>
      <c r="B1361" s="36"/>
      <c r="C1361" s="37"/>
      <c r="D1361" s="37"/>
      <c r="E1361" s="37"/>
      <c r="F1361" s="37"/>
      <c r="G1361" s="37"/>
      <c r="H1361" s="37"/>
    </row>
    <row r="1362" spans="1:8" x14ac:dyDescent="0.25">
      <c r="A1362" s="36"/>
      <c r="B1362" s="36"/>
      <c r="C1362" s="37"/>
      <c r="D1362" s="37"/>
      <c r="E1362" s="37"/>
      <c r="F1362" s="37"/>
      <c r="G1362" s="37"/>
      <c r="H1362" s="37"/>
    </row>
    <row r="1363" spans="1:8" x14ac:dyDescent="0.25">
      <c r="A1363" s="36"/>
      <c r="B1363" s="36"/>
      <c r="C1363" s="37"/>
      <c r="D1363" s="37"/>
      <c r="E1363" s="37"/>
      <c r="F1363" s="37"/>
      <c r="G1363" s="37"/>
      <c r="H1363" s="37"/>
    </row>
    <row r="1364" spans="1:8" x14ac:dyDescent="0.25">
      <c r="A1364" s="36"/>
      <c r="B1364" s="36"/>
      <c r="C1364" s="37"/>
      <c r="D1364" s="37"/>
      <c r="E1364" s="37"/>
      <c r="F1364" s="37"/>
      <c r="G1364" s="37"/>
      <c r="H1364" s="37"/>
    </row>
    <row r="1365" spans="1:8" x14ac:dyDescent="0.25">
      <c r="A1365" s="36"/>
      <c r="B1365" s="36"/>
      <c r="C1365" s="37"/>
      <c r="D1365" s="37"/>
      <c r="E1365" s="37"/>
      <c r="F1365" s="37"/>
      <c r="G1365" s="37"/>
      <c r="H1365" s="37"/>
    </row>
    <row r="1366" spans="1:8" x14ac:dyDescent="0.25">
      <c r="A1366" s="36"/>
      <c r="B1366" s="36"/>
      <c r="C1366" s="37"/>
      <c r="D1366" s="37"/>
      <c r="E1366" s="37"/>
      <c r="F1366" s="37"/>
      <c r="G1366" s="37"/>
      <c r="H1366" s="37"/>
    </row>
    <row r="1367" spans="1:8" x14ac:dyDescent="0.25">
      <c r="A1367" s="36"/>
      <c r="B1367" s="36"/>
      <c r="C1367" s="37"/>
      <c r="D1367" s="37"/>
      <c r="E1367" s="37"/>
      <c r="F1367" s="37"/>
      <c r="G1367" s="37"/>
      <c r="H1367" s="37"/>
    </row>
    <row r="1368" spans="1:8" x14ac:dyDescent="0.25">
      <c r="A1368" s="36"/>
      <c r="B1368" s="36"/>
      <c r="C1368" s="37"/>
      <c r="D1368" s="37"/>
      <c r="E1368" s="37"/>
      <c r="F1368" s="37"/>
      <c r="G1368" s="37"/>
      <c r="H1368" s="37"/>
    </row>
    <row r="1369" spans="1:8" x14ac:dyDescent="0.25">
      <c r="A1369" s="36"/>
      <c r="B1369" s="36"/>
      <c r="C1369" s="37"/>
      <c r="D1369" s="37"/>
      <c r="E1369" s="37"/>
      <c r="F1369" s="37"/>
      <c r="G1369" s="37"/>
      <c r="H1369" s="37"/>
    </row>
    <row r="1370" spans="1:8" x14ac:dyDescent="0.25">
      <c r="A1370" s="36"/>
      <c r="B1370" s="36"/>
      <c r="C1370" s="37"/>
      <c r="D1370" s="37"/>
      <c r="E1370" s="37"/>
      <c r="F1370" s="37"/>
      <c r="G1370" s="37"/>
      <c r="H1370" s="37"/>
    </row>
    <row r="1371" spans="1:8" x14ac:dyDescent="0.25">
      <c r="A1371" s="36"/>
      <c r="B1371" s="36"/>
      <c r="C1371" s="37"/>
      <c r="D1371" s="37"/>
      <c r="E1371" s="37"/>
      <c r="F1371" s="37"/>
      <c r="G1371" s="37"/>
      <c r="H1371" s="37"/>
    </row>
    <row r="1372" spans="1:8" x14ac:dyDescent="0.25">
      <c r="A1372" s="36"/>
      <c r="B1372" s="36"/>
      <c r="C1372" s="37"/>
      <c r="D1372" s="37"/>
      <c r="E1372" s="37"/>
      <c r="F1372" s="37"/>
      <c r="G1372" s="37"/>
      <c r="H1372" s="37"/>
    </row>
    <row r="1373" spans="1:8" x14ac:dyDescent="0.25">
      <c r="A1373" s="36"/>
      <c r="B1373" s="36"/>
      <c r="C1373" s="37"/>
      <c r="D1373" s="37"/>
      <c r="E1373" s="37"/>
      <c r="F1373" s="37"/>
      <c r="G1373" s="37"/>
      <c r="H1373" s="37"/>
    </row>
    <row r="1374" spans="1:8" x14ac:dyDescent="0.25">
      <c r="A1374" s="36"/>
      <c r="B1374" s="36"/>
      <c r="C1374" s="37"/>
      <c r="D1374" s="37"/>
      <c r="E1374" s="37"/>
      <c r="F1374" s="37"/>
      <c r="G1374" s="37"/>
      <c r="H1374" s="37"/>
    </row>
    <row r="1375" spans="1:8" x14ac:dyDescent="0.25">
      <c r="A1375" s="36"/>
      <c r="B1375" s="36"/>
      <c r="C1375" s="37"/>
      <c r="D1375" s="37"/>
      <c r="E1375" s="37"/>
      <c r="F1375" s="37"/>
      <c r="G1375" s="37"/>
      <c r="H1375" s="37"/>
    </row>
    <row r="1376" spans="1:8" x14ac:dyDescent="0.25">
      <c r="A1376" s="36"/>
      <c r="B1376" s="36"/>
      <c r="C1376" s="37"/>
      <c r="D1376" s="37"/>
      <c r="E1376" s="37"/>
      <c r="F1376" s="37"/>
      <c r="G1376" s="37"/>
      <c r="H1376" s="37"/>
    </row>
    <row r="1377" spans="1:8" x14ac:dyDescent="0.25">
      <c r="A1377" s="36"/>
      <c r="B1377" s="36"/>
      <c r="C1377" s="37"/>
      <c r="D1377" s="37"/>
      <c r="E1377" s="37"/>
      <c r="F1377" s="37"/>
      <c r="G1377" s="37"/>
      <c r="H1377" s="37"/>
    </row>
    <row r="1378" spans="1:8" x14ac:dyDescent="0.25">
      <c r="A1378" s="36"/>
      <c r="B1378" s="36"/>
      <c r="C1378" s="37"/>
      <c r="D1378" s="37"/>
      <c r="E1378" s="37"/>
      <c r="F1378" s="37"/>
      <c r="G1378" s="37"/>
      <c r="H1378" s="37"/>
    </row>
    <row r="1379" spans="1:8" x14ac:dyDescent="0.25">
      <c r="A1379" s="36"/>
      <c r="B1379" s="36"/>
      <c r="C1379" s="37"/>
      <c r="D1379" s="37"/>
      <c r="E1379" s="37"/>
      <c r="F1379" s="37"/>
      <c r="G1379" s="37"/>
      <c r="H1379" s="37"/>
    </row>
    <row r="1380" spans="1:8" x14ac:dyDescent="0.25">
      <c r="A1380" s="36"/>
      <c r="B1380" s="36"/>
      <c r="C1380" s="37"/>
      <c r="D1380" s="37"/>
      <c r="E1380" s="37"/>
      <c r="F1380" s="37"/>
      <c r="G1380" s="37"/>
      <c r="H1380" s="37"/>
    </row>
    <row r="1381" spans="1:8" x14ac:dyDescent="0.25">
      <c r="A1381" s="36"/>
      <c r="B1381" s="36"/>
      <c r="C1381" s="37"/>
      <c r="D1381" s="37"/>
      <c r="E1381" s="37"/>
      <c r="F1381" s="37"/>
      <c r="G1381" s="37"/>
      <c r="H1381" s="37"/>
    </row>
    <row r="1382" spans="1:8" x14ac:dyDescent="0.25">
      <c r="A1382" s="36"/>
      <c r="B1382" s="36"/>
      <c r="C1382" s="37"/>
      <c r="D1382" s="37"/>
      <c r="E1382" s="37"/>
      <c r="F1382" s="37"/>
      <c r="G1382" s="37"/>
      <c r="H1382" s="37"/>
    </row>
    <row r="1383" spans="1:8" x14ac:dyDescent="0.25">
      <c r="A1383" s="36"/>
      <c r="B1383" s="36"/>
      <c r="C1383" s="37"/>
      <c r="D1383" s="37"/>
      <c r="E1383" s="37"/>
      <c r="F1383" s="37"/>
      <c r="G1383" s="37"/>
      <c r="H1383" s="37"/>
    </row>
    <row r="1384" spans="1:8" x14ac:dyDescent="0.25">
      <c r="A1384" s="36"/>
      <c r="B1384" s="36"/>
      <c r="C1384" s="37"/>
      <c r="D1384" s="37"/>
      <c r="E1384" s="37"/>
      <c r="F1384" s="37"/>
      <c r="G1384" s="37"/>
      <c r="H1384" s="37"/>
    </row>
    <row r="1385" spans="1:8" x14ac:dyDescent="0.25">
      <c r="A1385" s="36"/>
      <c r="B1385" s="36"/>
      <c r="C1385" s="37"/>
      <c r="D1385" s="37"/>
      <c r="E1385" s="37"/>
      <c r="F1385" s="37"/>
      <c r="G1385" s="37"/>
      <c r="H1385" s="37"/>
    </row>
    <row r="1386" spans="1:8" x14ac:dyDescent="0.25">
      <c r="A1386" s="36"/>
      <c r="B1386" s="36"/>
      <c r="C1386" s="37"/>
      <c r="D1386" s="37"/>
      <c r="E1386" s="37"/>
      <c r="F1386" s="37"/>
      <c r="G1386" s="37"/>
      <c r="H1386" s="37"/>
    </row>
    <row r="1387" spans="1:8" x14ac:dyDescent="0.25">
      <c r="A1387" s="36"/>
      <c r="B1387" s="36"/>
      <c r="C1387" s="37"/>
      <c r="D1387" s="37"/>
      <c r="E1387" s="37"/>
      <c r="F1387" s="37"/>
      <c r="G1387" s="37"/>
      <c r="H1387" s="37"/>
    </row>
    <row r="1388" spans="1:8" x14ac:dyDescent="0.25">
      <c r="A1388" s="36"/>
      <c r="B1388" s="36"/>
      <c r="C1388" s="37"/>
      <c r="D1388" s="37"/>
      <c r="E1388" s="37"/>
      <c r="F1388" s="37"/>
      <c r="G1388" s="37"/>
      <c r="H1388" s="37"/>
    </row>
    <row r="1389" spans="1:8" x14ac:dyDescent="0.25">
      <c r="A1389" s="36"/>
      <c r="B1389" s="36"/>
      <c r="C1389" s="37"/>
      <c r="D1389" s="37"/>
      <c r="E1389" s="37"/>
      <c r="F1389" s="37"/>
      <c r="G1389" s="37"/>
      <c r="H1389" s="37"/>
    </row>
    <row r="1390" spans="1:8" x14ac:dyDescent="0.25">
      <c r="A1390" s="36"/>
      <c r="B1390" s="36"/>
      <c r="C1390" s="37"/>
      <c r="D1390" s="37"/>
      <c r="E1390" s="37"/>
      <c r="F1390" s="37"/>
      <c r="G1390" s="37"/>
      <c r="H1390" s="37"/>
    </row>
    <row r="1391" spans="1:8" x14ac:dyDescent="0.25">
      <c r="A1391" s="36"/>
      <c r="B1391" s="36"/>
      <c r="C1391" s="37"/>
      <c r="D1391" s="37"/>
      <c r="E1391" s="37"/>
      <c r="F1391" s="37"/>
      <c r="G1391" s="37"/>
      <c r="H1391" s="37"/>
    </row>
    <row r="1392" spans="1:8" x14ac:dyDescent="0.25">
      <c r="A1392" s="36"/>
      <c r="B1392" s="36"/>
      <c r="C1392" s="37"/>
      <c r="D1392" s="37"/>
      <c r="E1392" s="37"/>
      <c r="F1392" s="37"/>
      <c r="G1392" s="37"/>
      <c r="H1392" s="37"/>
    </row>
    <row r="1393" spans="1:8" x14ac:dyDescent="0.25">
      <c r="A1393" s="36"/>
      <c r="B1393" s="36"/>
      <c r="C1393" s="37"/>
      <c r="D1393" s="37"/>
      <c r="E1393" s="37"/>
      <c r="F1393" s="37"/>
      <c r="G1393" s="37"/>
      <c r="H1393" s="37"/>
    </row>
    <row r="1394" spans="1:8" x14ac:dyDescent="0.25">
      <c r="A1394" s="36"/>
      <c r="B1394" s="36"/>
      <c r="C1394" s="37"/>
      <c r="D1394" s="37"/>
      <c r="E1394" s="37"/>
      <c r="F1394" s="37"/>
      <c r="G1394" s="37"/>
      <c r="H1394" s="37"/>
    </row>
    <row r="1395" spans="1:8" x14ac:dyDescent="0.25">
      <c r="A1395" s="36"/>
      <c r="B1395" s="36"/>
      <c r="C1395" s="37"/>
      <c r="D1395" s="37"/>
      <c r="E1395" s="37"/>
      <c r="F1395" s="37"/>
      <c r="G1395" s="37"/>
      <c r="H1395" s="37"/>
    </row>
    <row r="1396" spans="1:8" x14ac:dyDescent="0.25">
      <c r="A1396" s="36"/>
      <c r="B1396" s="36"/>
      <c r="C1396" s="37"/>
      <c r="D1396" s="37"/>
      <c r="E1396" s="37"/>
      <c r="F1396" s="37"/>
      <c r="G1396" s="37"/>
      <c r="H1396" s="37"/>
    </row>
    <row r="1397" spans="1:8" x14ac:dyDescent="0.25">
      <c r="A1397" s="36"/>
      <c r="B1397" s="36"/>
      <c r="C1397" s="37"/>
      <c r="D1397" s="37"/>
      <c r="E1397" s="37"/>
      <c r="F1397" s="37"/>
      <c r="G1397" s="37"/>
      <c r="H1397" s="37"/>
    </row>
    <row r="1398" spans="1:8" x14ac:dyDescent="0.25">
      <c r="A1398" s="36"/>
      <c r="B1398" s="36"/>
      <c r="C1398" s="37"/>
      <c r="D1398" s="37"/>
      <c r="E1398" s="37"/>
      <c r="F1398" s="37"/>
      <c r="G1398" s="37"/>
      <c r="H1398" s="37"/>
    </row>
    <row r="1399" spans="1:8" x14ac:dyDescent="0.25">
      <c r="A1399" s="36"/>
      <c r="B1399" s="36"/>
      <c r="C1399" s="37"/>
      <c r="D1399" s="37"/>
      <c r="E1399" s="37"/>
      <c r="F1399" s="37"/>
      <c r="G1399" s="37"/>
      <c r="H1399" s="37"/>
    </row>
    <row r="1400" spans="1:8" x14ac:dyDescent="0.25">
      <c r="A1400" s="36"/>
      <c r="B1400" s="36"/>
      <c r="C1400" s="37"/>
      <c r="D1400" s="37"/>
      <c r="E1400" s="37"/>
      <c r="F1400" s="37"/>
      <c r="G1400" s="37"/>
      <c r="H1400" s="37"/>
    </row>
    <row r="1401" spans="1:8" x14ac:dyDescent="0.25">
      <c r="A1401" s="36"/>
      <c r="B1401" s="36"/>
      <c r="C1401" s="37"/>
      <c r="D1401" s="37"/>
      <c r="E1401" s="37"/>
      <c r="F1401" s="37"/>
      <c r="G1401" s="37"/>
      <c r="H1401" s="37"/>
    </row>
    <row r="1402" spans="1:8" x14ac:dyDescent="0.25">
      <c r="A1402" s="36"/>
      <c r="B1402" s="36"/>
      <c r="C1402" s="37"/>
      <c r="D1402" s="37"/>
      <c r="E1402" s="37"/>
      <c r="F1402" s="37"/>
      <c r="G1402" s="37"/>
      <c r="H1402" s="37"/>
    </row>
    <row r="1403" spans="1:8" x14ac:dyDescent="0.25">
      <c r="A1403" s="36"/>
      <c r="B1403" s="36"/>
      <c r="C1403" s="37"/>
      <c r="D1403" s="37"/>
      <c r="E1403" s="37"/>
      <c r="F1403" s="37"/>
      <c r="G1403" s="37"/>
      <c r="H1403" s="37"/>
    </row>
    <row r="1404" spans="1:8" x14ac:dyDescent="0.25">
      <c r="A1404" s="36"/>
      <c r="B1404" s="36"/>
      <c r="C1404" s="37"/>
      <c r="D1404" s="37"/>
      <c r="E1404" s="37"/>
      <c r="F1404" s="37"/>
      <c r="G1404" s="37"/>
      <c r="H1404" s="37"/>
    </row>
    <row r="1405" spans="1:8" x14ac:dyDescent="0.25">
      <c r="A1405" s="36"/>
      <c r="B1405" s="36"/>
      <c r="C1405" s="37"/>
      <c r="D1405" s="37"/>
      <c r="E1405" s="37"/>
      <c r="F1405" s="37"/>
      <c r="G1405" s="37"/>
      <c r="H1405" s="37"/>
    </row>
    <row r="1406" spans="1:8" x14ac:dyDescent="0.25">
      <c r="A1406" s="36"/>
      <c r="B1406" s="36"/>
      <c r="C1406" s="37"/>
      <c r="D1406" s="37"/>
      <c r="E1406" s="37"/>
      <c r="F1406" s="37"/>
      <c r="G1406" s="37"/>
      <c r="H1406" s="37"/>
    </row>
    <row r="1407" spans="1:8" x14ac:dyDescent="0.25">
      <c r="A1407" s="36"/>
      <c r="B1407" s="36"/>
      <c r="C1407" s="37"/>
      <c r="D1407" s="37"/>
      <c r="E1407" s="37"/>
      <c r="F1407" s="37"/>
      <c r="G1407" s="37"/>
      <c r="H1407" s="37"/>
    </row>
    <row r="1408" spans="1:8" x14ac:dyDescent="0.25">
      <c r="A1408" s="36"/>
      <c r="B1408" s="36"/>
      <c r="C1408" s="37"/>
      <c r="D1408" s="37"/>
      <c r="E1408" s="37"/>
      <c r="F1408" s="37"/>
      <c r="G1408" s="37"/>
      <c r="H1408" s="37"/>
    </row>
    <row r="1409" spans="1:8" x14ac:dyDescent="0.25">
      <c r="A1409" s="36"/>
      <c r="B1409" s="36"/>
      <c r="C1409" s="37"/>
      <c r="D1409" s="37"/>
      <c r="E1409" s="37"/>
      <c r="F1409" s="37"/>
      <c r="G1409" s="37"/>
      <c r="H1409" s="37"/>
    </row>
    <row r="1410" spans="1:8" x14ac:dyDescent="0.25">
      <c r="A1410" s="36"/>
      <c r="B1410" s="36"/>
      <c r="C1410" s="37"/>
      <c r="D1410" s="37"/>
      <c r="E1410" s="37"/>
      <c r="F1410" s="37"/>
      <c r="G1410" s="37"/>
      <c r="H1410" s="37"/>
    </row>
    <row r="1411" spans="1:8" x14ac:dyDescent="0.25">
      <c r="A1411" s="36"/>
      <c r="B1411" s="36"/>
      <c r="C1411" s="37"/>
      <c r="D1411" s="37"/>
      <c r="E1411" s="37"/>
      <c r="F1411" s="37"/>
      <c r="G1411" s="37"/>
      <c r="H1411" s="37"/>
    </row>
    <row r="1412" spans="1:8" x14ac:dyDescent="0.25">
      <c r="A1412" s="36"/>
      <c r="B1412" s="36"/>
      <c r="C1412" s="37"/>
      <c r="D1412" s="37"/>
      <c r="E1412" s="37"/>
      <c r="F1412" s="37"/>
      <c r="G1412" s="37"/>
      <c r="H1412" s="37"/>
    </row>
    <row r="1413" spans="1:8" x14ac:dyDescent="0.25">
      <c r="A1413" s="36"/>
      <c r="B1413" s="36"/>
      <c r="C1413" s="37"/>
      <c r="D1413" s="37"/>
      <c r="E1413" s="37"/>
      <c r="F1413" s="37"/>
      <c r="G1413" s="37"/>
      <c r="H1413" s="37"/>
    </row>
    <row r="1414" spans="1:8" x14ac:dyDescent="0.25">
      <c r="A1414" s="36"/>
      <c r="B1414" s="36"/>
      <c r="C1414" s="37"/>
      <c r="D1414" s="37"/>
      <c r="E1414" s="37"/>
      <c r="F1414" s="37"/>
      <c r="G1414" s="37"/>
      <c r="H1414" s="37"/>
    </row>
    <row r="1415" spans="1:8" x14ac:dyDescent="0.25">
      <c r="A1415" s="36"/>
      <c r="B1415" s="36"/>
      <c r="C1415" s="37"/>
      <c r="D1415" s="37"/>
      <c r="E1415" s="37"/>
      <c r="F1415" s="37"/>
      <c r="G1415" s="37"/>
      <c r="H1415" s="37"/>
    </row>
    <row r="1416" spans="1:8" x14ac:dyDescent="0.25">
      <c r="A1416" s="36"/>
      <c r="B1416" s="36"/>
      <c r="C1416" s="37"/>
      <c r="D1416" s="37"/>
      <c r="E1416" s="37"/>
      <c r="F1416" s="37"/>
      <c r="G1416" s="37"/>
      <c r="H1416" s="37"/>
    </row>
    <row r="1417" spans="1:8" x14ac:dyDescent="0.25">
      <c r="A1417" s="36"/>
      <c r="B1417" s="36"/>
      <c r="C1417" s="37"/>
      <c r="D1417" s="37"/>
      <c r="E1417" s="37"/>
      <c r="F1417" s="37"/>
      <c r="G1417" s="37"/>
      <c r="H1417" s="37"/>
    </row>
    <row r="1418" spans="1:8" x14ac:dyDescent="0.25">
      <c r="A1418" s="36"/>
      <c r="B1418" s="36"/>
      <c r="C1418" s="37"/>
      <c r="D1418" s="37"/>
      <c r="E1418" s="37"/>
      <c r="F1418" s="37"/>
      <c r="G1418" s="37"/>
      <c r="H1418" s="37"/>
    </row>
    <row r="1419" spans="1:8" x14ac:dyDescent="0.25">
      <c r="A1419" s="36"/>
      <c r="B1419" s="36"/>
      <c r="C1419" s="37"/>
      <c r="D1419" s="37"/>
      <c r="E1419" s="37"/>
      <c r="F1419" s="37"/>
      <c r="G1419" s="37"/>
      <c r="H1419" s="37"/>
    </row>
    <row r="1420" spans="1:8" x14ac:dyDescent="0.25">
      <c r="A1420" s="36"/>
      <c r="B1420" s="36"/>
      <c r="C1420" s="37"/>
      <c r="D1420" s="37"/>
      <c r="E1420" s="37"/>
      <c r="F1420" s="37"/>
      <c r="G1420" s="37"/>
      <c r="H1420" s="37"/>
    </row>
    <row r="1421" spans="1:8" x14ac:dyDescent="0.25">
      <c r="A1421" s="36"/>
      <c r="B1421" s="36"/>
      <c r="C1421" s="37"/>
      <c r="D1421" s="37"/>
      <c r="E1421" s="37"/>
      <c r="F1421" s="37"/>
      <c r="G1421" s="37"/>
      <c r="H1421" s="37"/>
    </row>
    <row r="1422" spans="1:8" x14ac:dyDescent="0.25">
      <c r="A1422" s="36"/>
      <c r="B1422" s="36"/>
      <c r="C1422" s="37"/>
      <c r="D1422" s="37"/>
      <c r="E1422" s="37"/>
      <c r="F1422" s="37"/>
      <c r="G1422" s="37"/>
      <c r="H1422" s="37"/>
    </row>
    <row r="1423" spans="1:8" x14ac:dyDescent="0.25">
      <c r="A1423" s="36"/>
      <c r="B1423" s="36"/>
      <c r="C1423" s="37"/>
      <c r="D1423" s="37"/>
      <c r="E1423" s="37"/>
      <c r="F1423" s="37"/>
      <c r="G1423" s="37"/>
      <c r="H1423" s="37"/>
    </row>
    <row r="1424" spans="1:8" x14ac:dyDescent="0.25">
      <c r="A1424" s="36"/>
      <c r="B1424" s="36"/>
      <c r="C1424" s="37"/>
      <c r="D1424" s="37"/>
      <c r="E1424" s="37"/>
      <c r="F1424" s="37"/>
      <c r="G1424" s="37"/>
      <c r="H1424" s="37"/>
    </row>
    <row r="1425" spans="1:8" x14ac:dyDescent="0.25">
      <c r="A1425" s="36"/>
      <c r="B1425" s="36"/>
      <c r="C1425" s="37"/>
      <c r="D1425" s="37"/>
      <c r="E1425" s="37"/>
      <c r="F1425" s="37"/>
      <c r="G1425" s="37"/>
      <c r="H1425" s="37"/>
    </row>
    <row r="1426" spans="1:8" x14ac:dyDescent="0.25">
      <c r="A1426" s="36"/>
      <c r="B1426" s="36"/>
      <c r="C1426" s="37"/>
      <c r="D1426" s="37"/>
      <c r="E1426" s="37"/>
      <c r="F1426" s="37"/>
      <c r="G1426" s="37"/>
      <c r="H1426" s="37"/>
    </row>
    <row r="1427" spans="1:8" x14ac:dyDescent="0.25">
      <c r="A1427" s="36"/>
      <c r="B1427" s="36"/>
      <c r="C1427" s="37"/>
      <c r="D1427" s="37"/>
      <c r="E1427" s="37"/>
      <c r="F1427" s="37"/>
      <c r="G1427" s="37"/>
      <c r="H1427" s="37"/>
    </row>
    <row r="1428" spans="1:8" x14ac:dyDescent="0.25">
      <c r="A1428" s="36"/>
      <c r="B1428" s="36"/>
      <c r="C1428" s="37"/>
      <c r="D1428" s="37"/>
      <c r="E1428" s="37"/>
      <c r="F1428" s="37"/>
      <c r="G1428" s="37"/>
      <c r="H1428" s="37"/>
    </row>
    <row r="1429" spans="1:8" x14ac:dyDescent="0.25">
      <c r="A1429" s="36"/>
      <c r="B1429" s="36"/>
      <c r="C1429" s="37"/>
      <c r="D1429" s="37"/>
      <c r="E1429" s="37"/>
      <c r="F1429" s="37"/>
      <c r="G1429" s="37"/>
      <c r="H1429" s="37"/>
    </row>
    <row r="1430" spans="1:8" x14ac:dyDescent="0.25">
      <c r="A1430" s="36"/>
      <c r="B1430" s="36"/>
      <c r="C1430" s="37"/>
      <c r="D1430" s="37"/>
      <c r="E1430" s="37"/>
      <c r="F1430" s="37"/>
      <c r="G1430" s="37"/>
      <c r="H1430" s="37"/>
    </row>
    <row r="1431" spans="1:8" x14ac:dyDescent="0.25">
      <c r="A1431" s="36"/>
      <c r="B1431" s="36"/>
      <c r="C1431" s="37"/>
      <c r="D1431" s="37"/>
      <c r="E1431" s="37"/>
      <c r="F1431" s="37"/>
      <c r="G1431" s="37"/>
      <c r="H1431" s="37"/>
    </row>
    <row r="1432" spans="1:8" x14ac:dyDescent="0.25">
      <c r="A1432" s="36"/>
      <c r="B1432" s="36"/>
      <c r="C1432" s="37"/>
      <c r="D1432" s="37"/>
      <c r="E1432" s="37"/>
      <c r="F1432" s="37"/>
      <c r="G1432" s="37"/>
      <c r="H1432" s="37"/>
    </row>
    <row r="1433" spans="1:8" x14ac:dyDescent="0.25">
      <c r="A1433" s="36"/>
      <c r="B1433" s="36"/>
      <c r="C1433" s="37"/>
      <c r="D1433" s="37"/>
      <c r="E1433" s="37"/>
      <c r="F1433" s="37"/>
      <c r="G1433" s="37"/>
      <c r="H1433" s="37"/>
    </row>
    <row r="1434" spans="1:8" x14ac:dyDescent="0.25">
      <c r="A1434" s="36"/>
      <c r="B1434" s="36"/>
      <c r="C1434" s="37"/>
      <c r="D1434" s="37"/>
      <c r="E1434" s="37"/>
      <c r="F1434" s="37"/>
      <c r="G1434" s="37"/>
      <c r="H1434" s="37"/>
    </row>
    <row r="1435" spans="1:8" x14ac:dyDescent="0.25">
      <c r="A1435" s="36"/>
      <c r="B1435" s="36"/>
      <c r="C1435" s="37"/>
      <c r="D1435" s="37"/>
      <c r="E1435" s="37"/>
      <c r="F1435" s="37"/>
      <c r="G1435" s="37"/>
      <c r="H1435" s="37"/>
    </row>
    <row r="1436" spans="1:8" x14ac:dyDescent="0.25">
      <c r="A1436" s="36"/>
      <c r="B1436" s="36"/>
      <c r="C1436" s="37"/>
      <c r="D1436" s="37"/>
      <c r="E1436" s="37"/>
      <c r="F1436" s="37"/>
      <c r="G1436" s="37"/>
      <c r="H1436" s="37"/>
    </row>
    <row r="1437" spans="1:8" x14ac:dyDescent="0.25">
      <c r="A1437" s="36"/>
      <c r="B1437" s="36"/>
      <c r="C1437" s="37"/>
      <c r="D1437" s="37"/>
      <c r="E1437" s="37"/>
      <c r="F1437" s="37"/>
      <c r="G1437" s="37"/>
      <c r="H1437" s="37"/>
    </row>
    <row r="1438" spans="1:8" x14ac:dyDescent="0.25">
      <c r="A1438" s="36"/>
      <c r="B1438" s="36"/>
      <c r="C1438" s="37"/>
      <c r="D1438" s="37"/>
      <c r="E1438" s="37"/>
      <c r="F1438" s="37"/>
      <c r="G1438" s="37"/>
      <c r="H1438" s="37"/>
    </row>
    <row r="1439" spans="1:8" x14ac:dyDescent="0.25">
      <c r="A1439" s="36"/>
      <c r="B1439" s="36"/>
      <c r="C1439" s="37"/>
      <c r="D1439" s="37"/>
      <c r="E1439" s="37"/>
      <c r="F1439" s="37"/>
      <c r="G1439" s="37"/>
      <c r="H1439" s="37"/>
    </row>
    <row r="1440" spans="1:8" x14ac:dyDescent="0.25">
      <c r="A1440" s="36"/>
      <c r="B1440" s="36"/>
      <c r="C1440" s="37"/>
      <c r="D1440" s="37"/>
      <c r="E1440" s="37"/>
      <c r="F1440" s="37"/>
      <c r="G1440" s="37"/>
      <c r="H1440" s="37"/>
    </row>
    <row r="1441" spans="1:8" x14ac:dyDescent="0.25">
      <c r="A1441" s="36"/>
      <c r="B1441" s="36"/>
      <c r="C1441" s="37"/>
      <c r="D1441" s="37"/>
      <c r="E1441" s="37"/>
      <c r="F1441" s="37"/>
      <c r="G1441" s="37"/>
      <c r="H1441" s="37"/>
    </row>
    <row r="1442" spans="1:8" x14ac:dyDescent="0.25">
      <c r="A1442" s="36"/>
      <c r="B1442" s="36"/>
      <c r="C1442" s="37"/>
      <c r="D1442" s="37"/>
      <c r="E1442" s="37"/>
      <c r="F1442" s="37"/>
      <c r="G1442" s="37"/>
      <c r="H1442" s="37"/>
    </row>
    <row r="1443" spans="1:8" x14ac:dyDescent="0.25">
      <c r="A1443" s="36"/>
      <c r="B1443" s="36"/>
      <c r="C1443" s="37"/>
      <c r="D1443" s="37"/>
      <c r="E1443" s="37"/>
      <c r="F1443" s="37"/>
      <c r="G1443" s="37"/>
      <c r="H1443" s="37"/>
    </row>
    <row r="1444" spans="1:8" x14ac:dyDescent="0.25">
      <c r="A1444" s="36"/>
      <c r="B1444" s="36"/>
      <c r="C1444" s="37"/>
      <c r="D1444" s="37"/>
      <c r="E1444" s="37"/>
      <c r="F1444" s="37"/>
      <c r="G1444" s="37"/>
      <c r="H1444" s="37"/>
    </row>
    <row r="1445" spans="1:8" x14ac:dyDescent="0.25">
      <c r="A1445" s="36"/>
      <c r="B1445" s="36"/>
      <c r="C1445" s="37"/>
      <c r="D1445" s="37"/>
      <c r="E1445" s="37"/>
      <c r="F1445" s="37"/>
      <c r="G1445" s="37"/>
      <c r="H1445" s="37"/>
    </row>
    <row r="1446" spans="1:8" x14ac:dyDescent="0.25">
      <c r="A1446" s="36"/>
      <c r="B1446" s="36"/>
      <c r="C1446" s="37"/>
      <c r="D1446" s="37"/>
      <c r="E1446" s="37"/>
      <c r="F1446" s="37"/>
      <c r="G1446" s="37"/>
      <c r="H1446" s="37"/>
    </row>
    <row r="1447" spans="1:8" x14ac:dyDescent="0.25">
      <c r="A1447" s="36"/>
      <c r="B1447" s="36"/>
      <c r="C1447" s="37"/>
      <c r="D1447" s="37"/>
      <c r="E1447" s="37"/>
      <c r="F1447" s="37"/>
      <c r="G1447" s="37"/>
      <c r="H1447" s="37"/>
    </row>
    <row r="1448" spans="1:8" x14ac:dyDescent="0.25">
      <c r="A1448" s="36"/>
      <c r="B1448" s="36"/>
      <c r="C1448" s="37"/>
      <c r="D1448" s="37"/>
      <c r="E1448" s="37"/>
      <c r="F1448" s="37"/>
      <c r="G1448" s="37"/>
      <c r="H1448" s="37"/>
    </row>
    <row r="1449" spans="1:8" x14ac:dyDescent="0.25">
      <c r="A1449" s="36"/>
      <c r="B1449" s="36"/>
      <c r="C1449" s="37"/>
      <c r="D1449" s="37"/>
      <c r="E1449" s="37"/>
      <c r="F1449" s="37"/>
      <c r="G1449" s="37"/>
      <c r="H1449" s="37"/>
    </row>
    <row r="1450" spans="1:8" x14ac:dyDescent="0.25">
      <c r="A1450" s="36"/>
      <c r="B1450" s="36"/>
      <c r="C1450" s="37"/>
      <c r="D1450" s="37"/>
      <c r="E1450" s="37"/>
      <c r="F1450" s="37"/>
      <c r="G1450" s="37"/>
      <c r="H1450" s="37"/>
    </row>
    <row r="1451" spans="1:8" x14ac:dyDescent="0.25">
      <c r="A1451" s="36"/>
      <c r="B1451" s="36"/>
      <c r="C1451" s="37"/>
      <c r="D1451" s="37"/>
      <c r="E1451" s="37"/>
      <c r="F1451" s="37"/>
      <c r="G1451" s="37"/>
      <c r="H1451" s="37"/>
    </row>
    <row r="1452" spans="1:8" x14ac:dyDescent="0.25">
      <c r="A1452" s="36"/>
      <c r="B1452" s="36"/>
      <c r="C1452" s="37"/>
      <c r="D1452" s="37"/>
      <c r="E1452" s="37"/>
      <c r="F1452" s="37"/>
      <c r="G1452" s="37"/>
      <c r="H1452" s="37"/>
    </row>
    <row r="1453" spans="1:8" x14ac:dyDescent="0.25">
      <c r="A1453" s="36"/>
      <c r="B1453" s="36"/>
      <c r="C1453" s="37"/>
      <c r="D1453" s="37"/>
      <c r="E1453" s="37"/>
      <c r="F1453" s="37"/>
      <c r="G1453" s="37"/>
      <c r="H1453" s="37"/>
    </row>
    <row r="1454" spans="1:8" x14ac:dyDescent="0.25">
      <c r="A1454" s="36"/>
      <c r="B1454" s="36"/>
      <c r="C1454" s="37"/>
      <c r="D1454" s="37"/>
      <c r="E1454" s="37"/>
      <c r="F1454" s="37"/>
      <c r="G1454" s="37"/>
      <c r="H1454" s="37"/>
    </row>
    <row r="1455" spans="1:8" x14ac:dyDescent="0.25">
      <c r="A1455" s="36"/>
      <c r="B1455" s="36"/>
      <c r="C1455" s="37"/>
      <c r="D1455" s="37"/>
      <c r="E1455" s="37"/>
      <c r="F1455" s="37"/>
      <c r="G1455" s="37"/>
      <c r="H1455" s="37"/>
    </row>
    <row r="1456" spans="1:8" x14ac:dyDescent="0.25">
      <c r="A1456" s="36"/>
      <c r="B1456" s="36"/>
      <c r="C1456" s="37"/>
      <c r="D1456" s="37"/>
      <c r="E1456" s="37"/>
      <c r="F1456" s="37"/>
      <c r="G1456" s="37"/>
      <c r="H1456" s="37"/>
    </row>
    <row r="1457" spans="1:8" x14ac:dyDescent="0.25">
      <c r="A1457" s="36"/>
      <c r="B1457" s="36"/>
      <c r="C1457" s="37"/>
      <c r="D1457" s="37"/>
      <c r="E1457" s="37"/>
      <c r="F1457" s="37"/>
      <c r="G1457" s="37"/>
      <c r="H1457" s="37"/>
    </row>
    <row r="1458" spans="1:8" x14ac:dyDescent="0.25">
      <c r="A1458" s="36"/>
      <c r="B1458" s="36"/>
      <c r="C1458" s="37"/>
      <c r="D1458" s="37"/>
      <c r="E1458" s="37"/>
      <c r="F1458" s="37"/>
      <c r="G1458" s="37"/>
      <c r="H1458" s="37"/>
    </row>
    <row r="1459" spans="1:8" x14ac:dyDescent="0.25">
      <c r="A1459" s="36"/>
      <c r="B1459" s="36"/>
      <c r="C1459" s="37"/>
      <c r="D1459" s="37"/>
      <c r="E1459" s="37"/>
      <c r="F1459" s="37"/>
      <c r="G1459" s="37"/>
      <c r="H1459" s="37"/>
    </row>
    <row r="1460" spans="1:8" x14ac:dyDescent="0.25">
      <c r="A1460" s="36"/>
      <c r="B1460" s="36"/>
      <c r="C1460" s="37"/>
      <c r="D1460" s="37"/>
      <c r="E1460" s="37"/>
      <c r="F1460" s="37"/>
      <c r="G1460" s="37"/>
      <c r="H1460" s="37"/>
    </row>
    <row r="1461" spans="1:8" x14ac:dyDescent="0.25">
      <c r="A1461" s="36"/>
      <c r="B1461" s="36"/>
      <c r="C1461" s="37"/>
      <c r="D1461" s="37"/>
      <c r="E1461" s="37"/>
      <c r="F1461" s="37"/>
      <c r="G1461" s="37"/>
      <c r="H1461" s="37"/>
    </row>
    <row r="1462" spans="1:8" x14ac:dyDescent="0.25">
      <c r="A1462" s="36"/>
      <c r="B1462" s="36"/>
      <c r="C1462" s="37"/>
      <c r="D1462" s="37"/>
      <c r="E1462" s="37"/>
      <c r="F1462" s="37"/>
      <c r="G1462" s="37"/>
      <c r="H1462" s="37"/>
    </row>
    <row r="1463" spans="1:8" x14ac:dyDescent="0.25">
      <c r="A1463" s="36"/>
      <c r="B1463" s="36"/>
      <c r="C1463" s="37"/>
      <c r="D1463" s="37"/>
      <c r="E1463" s="37"/>
      <c r="F1463" s="37"/>
      <c r="G1463" s="37"/>
      <c r="H1463" s="37"/>
    </row>
    <row r="1464" spans="1:8" x14ac:dyDescent="0.25">
      <c r="A1464" s="36"/>
      <c r="B1464" s="36"/>
      <c r="C1464" s="37"/>
      <c r="D1464" s="37"/>
      <c r="E1464" s="37"/>
      <c r="F1464" s="37"/>
      <c r="G1464" s="37"/>
      <c r="H1464" s="37"/>
    </row>
    <row r="1465" spans="1:8" x14ac:dyDescent="0.25">
      <c r="A1465" s="36"/>
      <c r="B1465" s="36"/>
      <c r="C1465" s="37"/>
      <c r="D1465" s="37"/>
      <c r="E1465" s="37"/>
      <c r="F1465" s="37"/>
      <c r="G1465" s="37"/>
      <c r="H1465" s="37"/>
    </row>
    <row r="1466" spans="1:8" x14ac:dyDescent="0.25">
      <c r="A1466" s="36"/>
      <c r="B1466" s="36"/>
      <c r="C1466" s="37"/>
      <c r="D1466" s="37"/>
      <c r="E1466" s="37"/>
      <c r="F1466" s="37"/>
      <c r="G1466" s="37"/>
      <c r="H1466" s="37"/>
    </row>
    <row r="1467" spans="1:8" x14ac:dyDescent="0.25">
      <c r="A1467" s="36"/>
      <c r="B1467" s="36"/>
      <c r="C1467" s="37"/>
      <c r="D1467" s="37"/>
      <c r="E1467" s="37"/>
      <c r="F1467" s="37"/>
      <c r="G1467" s="37"/>
      <c r="H1467" s="37"/>
    </row>
    <row r="1468" spans="1:8" x14ac:dyDescent="0.25">
      <c r="A1468" s="36"/>
      <c r="B1468" s="36"/>
      <c r="C1468" s="37"/>
      <c r="D1468" s="37"/>
      <c r="E1468" s="37"/>
      <c r="F1468" s="37"/>
      <c r="G1468" s="37"/>
      <c r="H1468" s="37"/>
    </row>
    <row r="1469" spans="1:8" x14ac:dyDescent="0.25">
      <c r="A1469" s="36"/>
      <c r="B1469" s="36"/>
      <c r="C1469" s="37"/>
      <c r="D1469" s="37"/>
      <c r="E1469" s="37"/>
      <c r="F1469" s="37"/>
      <c r="G1469" s="37"/>
      <c r="H1469" s="37"/>
    </row>
    <row r="1470" spans="1:8" x14ac:dyDescent="0.25">
      <c r="A1470" s="36"/>
      <c r="B1470" s="36"/>
      <c r="C1470" s="37"/>
      <c r="D1470" s="37"/>
      <c r="E1470" s="37"/>
      <c r="F1470" s="37"/>
      <c r="G1470" s="37"/>
      <c r="H1470" s="37"/>
    </row>
    <row r="1471" spans="1:8" x14ac:dyDescent="0.25">
      <c r="A1471" s="36"/>
      <c r="B1471" s="36"/>
      <c r="C1471" s="37"/>
      <c r="D1471" s="37"/>
      <c r="E1471" s="37"/>
      <c r="F1471" s="37"/>
      <c r="G1471" s="37"/>
      <c r="H1471" s="37"/>
    </row>
    <row r="1472" spans="1:8" x14ac:dyDescent="0.25">
      <c r="A1472" s="36"/>
      <c r="B1472" s="36"/>
      <c r="C1472" s="37"/>
      <c r="D1472" s="37"/>
      <c r="E1472" s="37"/>
      <c r="F1472" s="37"/>
      <c r="G1472" s="37"/>
      <c r="H1472" s="37"/>
    </row>
    <row r="1473" spans="1:8" x14ac:dyDescent="0.25">
      <c r="A1473" s="36"/>
      <c r="B1473" s="36"/>
      <c r="C1473" s="37"/>
      <c r="D1473" s="37"/>
      <c r="E1473" s="37"/>
      <c r="F1473" s="37"/>
      <c r="G1473" s="37"/>
      <c r="H1473" s="37"/>
    </row>
    <row r="1474" spans="1:8" x14ac:dyDescent="0.25">
      <c r="A1474" s="36"/>
      <c r="B1474" s="36"/>
      <c r="C1474" s="37"/>
      <c r="D1474" s="37"/>
      <c r="E1474" s="37"/>
      <c r="F1474" s="37"/>
      <c r="G1474" s="37"/>
      <c r="H1474" s="37"/>
    </row>
    <row r="1475" spans="1:8" x14ac:dyDescent="0.25">
      <c r="A1475" s="36"/>
      <c r="B1475" s="36"/>
      <c r="C1475" s="37"/>
      <c r="D1475" s="37"/>
      <c r="E1475" s="37"/>
      <c r="F1475" s="37"/>
      <c r="G1475" s="37"/>
      <c r="H1475" s="37"/>
    </row>
    <row r="1476" spans="1:8" x14ac:dyDescent="0.25">
      <c r="A1476" s="36"/>
      <c r="B1476" s="36"/>
      <c r="C1476" s="37"/>
      <c r="D1476" s="37"/>
      <c r="E1476" s="37"/>
      <c r="F1476" s="37"/>
      <c r="G1476" s="37"/>
      <c r="H1476" s="37"/>
    </row>
    <row r="1477" spans="1:8" x14ac:dyDescent="0.25">
      <c r="A1477" s="36"/>
      <c r="B1477" s="36"/>
      <c r="C1477" s="37"/>
      <c r="D1477" s="37"/>
      <c r="E1477" s="37"/>
      <c r="F1477" s="37"/>
      <c r="G1477" s="37"/>
      <c r="H1477" s="37"/>
    </row>
    <row r="1478" spans="1:8" x14ac:dyDescent="0.25">
      <c r="A1478" s="36"/>
      <c r="B1478" s="36"/>
      <c r="C1478" s="37"/>
      <c r="D1478" s="37"/>
      <c r="E1478" s="37"/>
      <c r="F1478" s="37"/>
      <c r="G1478" s="37"/>
      <c r="H1478" s="37"/>
    </row>
    <row r="1479" spans="1:8" x14ac:dyDescent="0.25">
      <c r="A1479" s="36"/>
      <c r="B1479" s="36"/>
      <c r="C1479" s="37"/>
      <c r="D1479" s="37"/>
      <c r="E1479" s="37"/>
      <c r="F1479" s="37"/>
      <c r="G1479" s="37"/>
      <c r="H1479" s="37"/>
    </row>
    <row r="1480" spans="1:8" x14ac:dyDescent="0.25">
      <c r="A1480" s="36"/>
      <c r="B1480" s="36"/>
      <c r="C1480" s="37"/>
      <c r="D1480" s="37"/>
      <c r="E1480" s="37"/>
      <c r="F1480" s="37"/>
      <c r="G1480" s="37"/>
      <c r="H1480" s="37"/>
    </row>
    <row r="1481" spans="1:8" x14ac:dyDescent="0.25">
      <c r="A1481" s="36"/>
      <c r="B1481" s="36"/>
      <c r="C1481" s="37"/>
      <c r="D1481" s="37"/>
      <c r="E1481" s="37"/>
      <c r="F1481" s="37"/>
      <c r="G1481" s="37"/>
      <c r="H1481" s="37"/>
    </row>
    <row r="1482" spans="1:8" x14ac:dyDescent="0.25">
      <c r="A1482" s="36"/>
      <c r="B1482" s="36"/>
      <c r="C1482" s="37"/>
      <c r="D1482" s="37"/>
      <c r="E1482" s="37"/>
      <c r="F1482" s="37"/>
      <c r="G1482" s="37"/>
      <c r="H1482" s="37"/>
    </row>
    <row r="1483" spans="1:8" x14ac:dyDescent="0.25">
      <c r="A1483" s="36"/>
      <c r="B1483" s="36"/>
      <c r="C1483" s="37"/>
      <c r="D1483" s="37"/>
      <c r="E1483" s="37"/>
      <c r="F1483" s="37"/>
      <c r="G1483" s="37"/>
      <c r="H1483" s="37"/>
    </row>
    <row r="1484" spans="1:8" x14ac:dyDescent="0.25">
      <c r="A1484" s="36"/>
      <c r="B1484" s="36"/>
      <c r="C1484" s="37"/>
      <c r="D1484" s="37"/>
      <c r="E1484" s="37"/>
      <c r="F1484" s="37"/>
      <c r="G1484" s="37"/>
      <c r="H1484" s="37"/>
    </row>
    <row r="1485" spans="1:8" x14ac:dyDescent="0.25">
      <c r="A1485" s="36"/>
      <c r="B1485" s="36"/>
      <c r="C1485" s="37"/>
      <c r="D1485" s="37"/>
      <c r="E1485" s="37"/>
      <c r="F1485" s="37"/>
      <c r="G1485" s="37"/>
      <c r="H1485" s="37"/>
    </row>
    <row r="1486" spans="1:8" x14ac:dyDescent="0.25">
      <c r="A1486" s="36"/>
      <c r="B1486" s="36"/>
      <c r="C1486" s="37"/>
      <c r="D1486" s="37"/>
      <c r="E1486" s="37"/>
      <c r="F1486" s="37"/>
      <c r="G1486" s="37"/>
      <c r="H1486" s="37"/>
    </row>
    <row r="1487" spans="1:8" x14ac:dyDescent="0.25">
      <c r="A1487" s="36"/>
      <c r="B1487" s="36"/>
      <c r="C1487" s="37"/>
      <c r="D1487" s="37"/>
      <c r="E1487" s="37"/>
      <c r="F1487" s="37"/>
      <c r="G1487" s="37"/>
      <c r="H1487" s="37"/>
    </row>
    <row r="1488" spans="1:8" x14ac:dyDescent="0.25">
      <c r="A1488" s="36"/>
      <c r="B1488" s="36"/>
      <c r="C1488" s="37"/>
      <c r="D1488" s="37"/>
      <c r="E1488" s="37"/>
      <c r="F1488" s="37"/>
      <c r="G1488" s="37"/>
      <c r="H1488" s="37"/>
    </row>
    <row r="1489" spans="1:8" x14ac:dyDescent="0.25">
      <c r="A1489" s="36"/>
      <c r="B1489" s="36"/>
      <c r="C1489" s="37"/>
      <c r="D1489" s="37"/>
      <c r="E1489" s="37"/>
      <c r="F1489" s="37"/>
      <c r="G1489" s="37"/>
      <c r="H1489" s="37"/>
    </row>
    <row r="1490" spans="1:8" x14ac:dyDescent="0.25">
      <c r="A1490" s="36"/>
      <c r="B1490" s="36"/>
      <c r="C1490" s="37"/>
      <c r="D1490" s="37"/>
      <c r="E1490" s="37"/>
      <c r="F1490" s="37"/>
      <c r="G1490" s="37"/>
      <c r="H1490" s="37"/>
    </row>
    <row r="1491" spans="1:8" x14ac:dyDescent="0.25">
      <c r="A1491" s="36"/>
      <c r="B1491" s="36"/>
      <c r="C1491" s="37"/>
      <c r="D1491" s="37"/>
      <c r="E1491" s="37"/>
      <c r="F1491" s="37"/>
      <c r="G1491" s="37"/>
      <c r="H1491" s="37"/>
    </row>
    <row r="1492" spans="1:8" x14ac:dyDescent="0.25">
      <c r="A1492" s="36"/>
      <c r="B1492" s="36"/>
      <c r="C1492" s="37"/>
      <c r="D1492" s="37"/>
      <c r="E1492" s="37"/>
      <c r="F1492" s="37"/>
      <c r="G1492" s="37"/>
      <c r="H1492" s="37"/>
    </row>
    <row r="1493" spans="1:8" x14ac:dyDescent="0.25">
      <c r="A1493" s="36"/>
      <c r="B1493" s="36"/>
      <c r="C1493" s="37"/>
      <c r="D1493" s="37"/>
      <c r="E1493" s="37"/>
      <c r="F1493" s="37"/>
      <c r="G1493" s="37"/>
      <c r="H1493" s="37"/>
    </row>
    <row r="1494" spans="1:8" x14ac:dyDescent="0.25">
      <c r="A1494" s="36"/>
      <c r="B1494" s="36"/>
      <c r="C1494" s="37"/>
      <c r="D1494" s="37"/>
      <c r="E1494" s="37"/>
      <c r="F1494" s="37"/>
      <c r="G1494" s="37"/>
      <c r="H1494" s="37"/>
    </row>
    <row r="1495" spans="1:8" x14ac:dyDescent="0.25">
      <c r="A1495" s="36"/>
      <c r="B1495" s="36"/>
      <c r="C1495" s="37"/>
      <c r="D1495" s="37"/>
      <c r="E1495" s="37"/>
      <c r="F1495" s="37"/>
      <c r="G1495" s="37"/>
      <c r="H1495" s="37"/>
    </row>
    <row r="1496" spans="1:8" x14ac:dyDescent="0.25">
      <c r="A1496" s="36"/>
      <c r="B1496" s="36"/>
      <c r="C1496" s="37"/>
      <c r="D1496" s="37"/>
      <c r="E1496" s="37"/>
      <c r="F1496" s="37"/>
      <c r="G1496" s="37"/>
      <c r="H1496" s="37"/>
    </row>
    <row r="1497" spans="1:8" x14ac:dyDescent="0.25">
      <c r="A1497" s="36"/>
      <c r="B1497" s="36"/>
      <c r="C1497" s="37"/>
      <c r="D1497" s="37"/>
      <c r="E1497" s="37"/>
      <c r="F1497" s="37"/>
      <c r="G1497" s="37"/>
      <c r="H1497" s="37"/>
    </row>
    <row r="1498" spans="1:8" x14ac:dyDescent="0.25">
      <c r="A1498" s="36"/>
      <c r="B1498" s="36"/>
      <c r="C1498" s="37"/>
      <c r="D1498" s="37"/>
      <c r="E1498" s="37"/>
      <c r="F1498" s="37"/>
      <c r="G1498" s="37"/>
      <c r="H1498" s="37"/>
    </row>
    <row r="1499" spans="1:8" x14ac:dyDescent="0.25">
      <c r="A1499" s="36"/>
      <c r="B1499" s="36"/>
      <c r="C1499" s="37"/>
      <c r="D1499" s="37"/>
      <c r="E1499" s="37"/>
      <c r="F1499" s="37"/>
      <c r="G1499" s="37"/>
      <c r="H1499" s="37"/>
    </row>
    <row r="1500" spans="1:8" x14ac:dyDescent="0.25">
      <c r="A1500" s="36"/>
      <c r="B1500" s="36"/>
      <c r="C1500" s="37"/>
      <c r="D1500" s="37"/>
      <c r="E1500" s="37"/>
      <c r="F1500" s="37"/>
      <c r="G1500" s="37"/>
      <c r="H1500" s="37"/>
    </row>
    <row r="1501" spans="1:8" x14ac:dyDescent="0.25">
      <c r="A1501" s="36"/>
      <c r="B1501" s="36"/>
      <c r="C1501" s="37"/>
      <c r="D1501" s="37"/>
      <c r="E1501" s="37"/>
      <c r="F1501" s="37"/>
      <c r="G1501" s="37"/>
      <c r="H1501" s="37"/>
    </row>
    <row r="1502" spans="1:8" x14ac:dyDescent="0.25">
      <c r="A1502" s="36"/>
      <c r="B1502" s="36"/>
      <c r="C1502" s="37"/>
      <c r="D1502" s="37"/>
      <c r="E1502" s="37"/>
      <c r="F1502" s="37"/>
      <c r="G1502" s="37"/>
      <c r="H1502" s="37"/>
    </row>
    <row r="1503" spans="1:8" x14ac:dyDescent="0.25">
      <c r="A1503" s="36"/>
      <c r="B1503" s="36"/>
      <c r="C1503" s="37"/>
      <c r="D1503" s="37"/>
      <c r="E1503" s="37"/>
      <c r="F1503" s="37"/>
      <c r="G1503" s="37"/>
      <c r="H1503" s="37"/>
    </row>
    <row r="1504" spans="1:8" x14ac:dyDescent="0.25">
      <c r="A1504" s="36"/>
      <c r="B1504" s="36"/>
      <c r="C1504" s="37"/>
      <c r="D1504" s="37"/>
      <c r="E1504" s="37"/>
      <c r="F1504" s="37"/>
      <c r="G1504" s="37"/>
      <c r="H1504" s="37"/>
    </row>
    <row r="1505" spans="1:8" x14ac:dyDescent="0.25">
      <c r="A1505" s="36"/>
      <c r="B1505" s="36"/>
      <c r="C1505" s="37"/>
      <c r="D1505" s="37"/>
      <c r="E1505" s="37"/>
      <c r="F1505" s="37"/>
      <c r="G1505" s="37"/>
      <c r="H1505" s="37"/>
    </row>
    <row r="1506" spans="1:8" x14ac:dyDescent="0.25">
      <c r="A1506" s="36"/>
      <c r="B1506" s="36"/>
      <c r="C1506" s="37"/>
      <c r="D1506" s="37"/>
      <c r="E1506" s="37"/>
      <c r="F1506" s="37"/>
      <c r="G1506" s="37"/>
      <c r="H1506" s="37"/>
    </row>
    <row r="1507" spans="1:8" x14ac:dyDescent="0.25">
      <c r="A1507" s="36"/>
      <c r="B1507" s="36"/>
      <c r="C1507" s="37"/>
      <c r="D1507" s="37"/>
      <c r="E1507" s="37"/>
      <c r="F1507" s="37"/>
      <c r="G1507" s="37"/>
      <c r="H1507" s="37"/>
    </row>
    <row r="1508" spans="1:8" x14ac:dyDescent="0.25">
      <c r="A1508" s="36"/>
      <c r="B1508" s="36"/>
      <c r="C1508" s="37"/>
      <c r="D1508" s="37"/>
      <c r="E1508" s="37"/>
      <c r="F1508" s="37"/>
      <c r="G1508" s="37"/>
      <c r="H1508" s="37"/>
    </row>
    <row r="1509" spans="1:8" x14ac:dyDescent="0.25">
      <c r="A1509" s="36"/>
      <c r="B1509" s="36"/>
      <c r="C1509" s="37"/>
      <c r="D1509" s="37"/>
      <c r="E1509" s="37"/>
      <c r="F1509" s="37"/>
      <c r="G1509" s="37"/>
      <c r="H1509" s="37"/>
    </row>
    <row r="1510" spans="1:8" x14ac:dyDescent="0.25">
      <c r="A1510" s="36"/>
      <c r="B1510" s="36"/>
      <c r="C1510" s="37"/>
      <c r="D1510" s="37"/>
      <c r="E1510" s="37"/>
      <c r="F1510" s="37"/>
      <c r="G1510" s="37"/>
      <c r="H1510" s="37"/>
    </row>
    <row r="1511" spans="1:8" x14ac:dyDescent="0.25">
      <c r="A1511" s="36"/>
      <c r="B1511" s="36"/>
      <c r="C1511" s="37"/>
      <c r="D1511" s="37"/>
      <c r="E1511" s="37"/>
      <c r="F1511" s="37"/>
      <c r="G1511" s="37"/>
      <c r="H1511" s="37"/>
    </row>
    <row r="1512" spans="1:8" x14ac:dyDescent="0.25">
      <c r="A1512" s="36"/>
      <c r="B1512" s="36"/>
      <c r="C1512" s="37"/>
      <c r="D1512" s="37"/>
      <c r="E1512" s="37"/>
      <c r="F1512" s="37"/>
      <c r="G1512" s="37"/>
      <c r="H1512" s="37"/>
    </row>
    <row r="1513" spans="1:8" x14ac:dyDescent="0.25">
      <c r="A1513" s="36"/>
      <c r="B1513" s="36"/>
      <c r="C1513" s="37"/>
      <c r="D1513" s="37"/>
      <c r="E1513" s="37"/>
      <c r="F1513" s="37"/>
      <c r="G1513" s="37"/>
      <c r="H1513" s="37"/>
    </row>
    <row r="1514" spans="1:8" x14ac:dyDescent="0.25">
      <c r="A1514" s="36"/>
      <c r="B1514" s="36"/>
      <c r="C1514" s="37"/>
      <c r="D1514" s="37"/>
      <c r="E1514" s="37"/>
      <c r="F1514" s="37"/>
      <c r="G1514" s="37"/>
      <c r="H1514" s="37"/>
    </row>
    <row r="1515" spans="1:8" x14ac:dyDescent="0.25">
      <c r="A1515" s="36"/>
      <c r="B1515" s="36"/>
      <c r="C1515" s="37"/>
      <c r="D1515" s="37"/>
      <c r="E1515" s="37"/>
      <c r="F1515" s="37"/>
      <c r="G1515" s="37"/>
      <c r="H1515" s="37"/>
    </row>
    <row r="1516" spans="1:8" x14ac:dyDescent="0.25">
      <c r="A1516" s="36"/>
      <c r="B1516" s="36"/>
      <c r="C1516" s="37"/>
      <c r="D1516" s="37"/>
      <c r="E1516" s="37"/>
      <c r="F1516" s="37"/>
      <c r="G1516" s="37"/>
      <c r="H1516" s="37"/>
    </row>
    <row r="1517" spans="1:8" x14ac:dyDescent="0.25">
      <c r="A1517" s="36"/>
      <c r="B1517" s="36"/>
      <c r="C1517" s="37"/>
      <c r="D1517" s="37"/>
      <c r="E1517" s="37"/>
      <c r="F1517" s="37"/>
      <c r="G1517" s="37"/>
      <c r="H1517" s="37"/>
    </row>
    <row r="1518" spans="1:8" x14ac:dyDescent="0.25">
      <c r="A1518" s="36"/>
      <c r="B1518" s="36"/>
      <c r="C1518" s="37"/>
      <c r="D1518" s="37"/>
      <c r="E1518" s="37"/>
      <c r="F1518" s="37"/>
      <c r="G1518" s="37"/>
      <c r="H1518" s="37"/>
    </row>
    <row r="1519" spans="1:8" x14ac:dyDescent="0.25">
      <c r="A1519" s="36"/>
      <c r="B1519" s="36"/>
      <c r="C1519" s="37"/>
      <c r="D1519" s="37"/>
      <c r="E1519" s="37"/>
      <c r="F1519" s="37"/>
      <c r="G1519" s="37"/>
      <c r="H1519" s="37"/>
    </row>
    <row r="1520" spans="1:8" x14ac:dyDescent="0.25">
      <c r="A1520" s="36"/>
      <c r="B1520" s="36"/>
      <c r="C1520" s="37"/>
      <c r="D1520" s="37"/>
      <c r="E1520" s="37"/>
      <c r="F1520" s="37"/>
      <c r="G1520" s="37"/>
      <c r="H1520" s="37"/>
    </row>
    <row r="1521" spans="1:8" x14ac:dyDescent="0.25">
      <c r="A1521" s="36"/>
      <c r="B1521" s="36"/>
      <c r="C1521" s="37"/>
      <c r="D1521" s="37"/>
      <c r="E1521" s="37"/>
      <c r="F1521" s="37"/>
      <c r="G1521" s="37"/>
      <c r="H1521" s="37"/>
    </row>
    <row r="1522" spans="1:8" x14ac:dyDescent="0.25">
      <c r="A1522" s="36"/>
      <c r="B1522" s="36"/>
      <c r="C1522" s="37"/>
      <c r="D1522" s="37"/>
      <c r="E1522" s="37"/>
      <c r="F1522" s="37"/>
      <c r="G1522" s="37"/>
      <c r="H1522" s="37"/>
    </row>
    <row r="1523" spans="1:8" x14ac:dyDescent="0.25">
      <c r="A1523" s="36"/>
      <c r="B1523" s="36"/>
      <c r="C1523" s="37"/>
      <c r="D1523" s="37"/>
      <c r="E1523" s="37"/>
      <c r="F1523" s="37"/>
      <c r="G1523" s="37"/>
      <c r="H1523" s="37"/>
    </row>
    <row r="1524" spans="1:8" x14ac:dyDescent="0.25">
      <c r="A1524" s="36"/>
      <c r="B1524" s="36"/>
      <c r="C1524" s="37"/>
      <c r="D1524" s="37"/>
      <c r="E1524" s="37"/>
      <c r="F1524" s="37"/>
      <c r="G1524" s="37"/>
      <c r="H1524" s="37"/>
    </row>
    <row r="1525" spans="1:8" x14ac:dyDescent="0.25">
      <c r="A1525" s="36"/>
      <c r="B1525" s="36"/>
      <c r="C1525" s="37"/>
      <c r="D1525" s="37"/>
      <c r="E1525" s="37"/>
      <c r="F1525" s="37"/>
      <c r="G1525" s="37"/>
      <c r="H1525" s="37"/>
    </row>
    <row r="1526" spans="1:8" x14ac:dyDescent="0.25">
      <c r="A1526" s="36"/>
      <c r="B1526" s="36"/>
      <c r="C1526" s="37"/>
      <c r="D1526" s="37"/>
      <c r="E1526" s="37"/>
      <c r="F1526" s="37"/>
      <c r="G1526" s="37"/>
      <c r="H1526" s="37"/>
    </row>
    <row r="1527" spans="1:8" x14ac:dyDescent="0.25">
      <c r="A1527" s="36"/>
      <c r="B1527" s="36"/>
      <c r="C1527" s="37"/>
      <c r="D1527" s="37"/>
      <c r="E1527" s="37"/>
      <c r="F1527" s="37"/>
      <c r="G1527" s="37"/>
      <c r="H1527" s="37"/>
    </row>
    <row r="1528" spans="1:8" x14ac:dyDescent="0.25">
      <c r="A1528" s="36"/>
      <c r="B1528" s="36"/>
      <c r="C1528" s="37"/>
      <c r="D1528" s="37"/>
      <c r="E1528" s="37"/>
      <c r="F1528" s="37"/>
      <c r="G1528" s="37"/>
      <c r="H1528" s="37"/>
    </row>
    <row r="1529" spans="1:8" x14ac:dyDescent="0.25">
      <c r="A1529" s="36"/>
      <c r="B1529" s="36"/>
      <c r="C1529" s="37"/>
      <c r="D1529" s="37"/>
      <c r="E1529" s="37"/>
      <c r="F1529" s="37"/>
      <c r="G1529" s="37"/>
      <c r="H1529" s="37"/>
    </row>
    <row r="1530" spans="1:8" x14ac:dyDescent="0.25">
      <c r="A1530" s="36"/>
      <c r="B1530" s="36"/>
      <c r="C1530" s="37"/>
      <c r="D1530" s="37"/>
      <c r="E1530" s="37"/>
      <c r="F1530" s="37"/>
      <c r="G1530" s="37"/>
      <c r="H1530" s="37"/>
    </row>
    <row r="1531" spans="1:8" x14ac:dyDescent="0.25">
      <c r="A1531" s="36"/>
      <c r="B1531" s="36"/>
      <c r="C1531" s="37"/>
      <c r="D1531" s="37"/>
      <c r="E1531" s="37"/>
      <c r="F1531" s="37"/>
      <c r="G1531" s="37"/>
      <c r="H1531" s="37"/>
    </row>
    <row r="1532" spans="1:8" x14ac:dyDescent="0.25">
      <c r="A1532" s="36"/>
      <c r="B1532" s="36"/>
      <c r="C1532" s="37"/>
      <c r="D1532" s="37"/>
      <c r="E1532" s="37"/>
      <c r="F1532" s="37"/>
      <c r="G1532" s="37"/>
      <c r="H1532" s="37"/>
    </row>
    <row r="1533" spans="1:8" x14ac:dyDescent="0.25">
      <c r="A1533" s="36"/>
      <c r="B1533" s="36"/>
      <c r="C1533" s="37"/>
      <c r="D1533" s="37"/>
      <c r="E1533" s="37"/>
      <c r="F1533" s="37"/>
      <c r="G1533" s="37"/>
      <c r="H1533" s="37"/>
    </row>
    <row r="1534" spans="1:8" x14ac:dyDescent="0.25">
      <c r="A1534" s="36"/>
      <c r="B1534" s="36"/>
      <c r="C1534" s="37"/>
      <c r="D1534" s="37"/>
      <c r="E1534" s="37"/>
      <c r="F1534" s="37"/>
      <c r="G1534" s="37"/>
      <c r="H1534" s="37"/>
    </row>
    <row r="1535" spans="1:8" x14ac:dyDescent="0.25">
      <c r="A1535" s="36"/>
      <c r="B1535" s="36"/>
      <c r="C1535" s="37"/>
      <c r="D1535" s="37"/>
      <c r="E1535" s="37"/>
      <c r="F1535" s="37"/>
      <c r="G1535" s="37"/>
      <c r="H1535" s="37"/>
    </row>
    <row r="1536" spans="1:8" x14ac:dyDescent="0.25">
      <c r="A1536" s="36"/>
      <c r="B1536" s="36"/>
      <c r="C1536" s="37"/>
      <c r="D1536" s="37"/>
      <c r="E1536" s="37"/>
      <c r="F1536" s="37"/>
      <c r="G1536" s="37"/>
      <c r="H1536" s="37"/>
    </row>
    <row r="1537" spans="1:8" x14ac:dyDescent="0.25">
      <c r="A1537" s="36"/>
      <c r="B1537" s="36"/>
      <c r="C1537" s="37"/>
      <c r="D1537" s="37"/>
      <c r="E1537" s="37"/>
      <c r="F1537" s="37"/>
      <c r="G1537" s="37"/>
      <c r="H1537" s="37"/>
    </row>
    <row r="1538" spans="1:8" x14ac:dyDescent="0.25">
      <c r="A1538" s="36"/>
      <c r="B1538" s="36"/>
      <c r="C1538" s="37"/>
      <c r="D1538" s="37"/>
      <c r="E1538" s="37"/>
      <c r="F1538" s="37"/>
      <c r="G1538" s="37"/>
      <c r="H1538" s="37"/>
    </row>
    <row r="1539" spans="1:8" x14ac:dyDescent="0.25">
      <c r="A1539" s="36"/>
      <c r="B1539" s="36"/>
      <c r="C1539" s="37"/>
      <c r="D1539" s="37"/>
      <c r="E1539" s="37"/>
      <c r="F1539" s="37"/>
      <c r="G1539" s="37"/>
      <c r="H1539" s="37"/>
    </row>
    <row r="1540" spans="1:8" x14ac:dyDescent="0.25">
      <c r="A1540" s="36"/>
      <c r="B1540" s="36"/>
      <c r="C1540" s="37"/>
      <c r="D1540" s="37"/>
      <c r="E1540" s="37"/>
      <c r="F1540" s="37"/>
      <c r="G1540" s="37"/>
      <c r="H1540" s="37"/>
    </row>
    <row r="1541" spans="1:8" x14ac:dyDescent="0.25">
      <c r="A1541" s="36"/>
      <c r="B1541" s="36"/>
      <c r="C1541" s="37"/>
      <c r="D1541" s="37"/>
      <c r="E1541" s="37"/>
      <c r="F1541" s="37"/>
      <c r="G1541" s="37"/>
      <c r="H1541" s="37"/>
    </row>
    <row r="1542" spans="1:8" x14ac:dyDescent="0.25">
      <c r="A1542" s="36"/>
      <c r="B1542" s="36"/>
      <c r="C1542" s="37"/>
      <c r="D1542" s="37"/>
      <c r="E1542" s="37"/>
      <c r="F1542" s="37"/>
      <c r="G1542" s="37"/>
      <c r="H1542" s="37"/>
    </row>
    <row r="1543" spans="1:8" x14ac:dyDescent="0.25">
      <c r="A1543" s="36"/>
      <c r="B1543" s="36"/>
      <c r="C1543" s="37"/>
      <c r="D1543" s="37"/>
      <c r="E1543" s="37"/>
      <c r="F1543" s="37"/>
      <c r="G1543" s="37"/>
      <c r="H1543" s="37"/>
    </row>
    <row r="1544" spans="1:8" x14ac:dyDescent="0.25">
      <c r="A1544" s="36"/>
      <c r="B1544" s="36"/>
      <c r="C1544" s="37"/>
      <c r="D1544" s="37"/>
      <c r="E1544" s="37"/>
      <c r="F1544" s="37"/>
      <c r="G1544" s="37"/>
      <c r="H1544" s="37"/>
    </row>
    <row r="1545" spans="1:8" x14ac:dyDescent="0.25">
      <c r="A1545" s="36"/>
      <c r="B1545" s="36"/>
      <c r="C1545" s="37"/>
      <c r="D1545" s="37"/>
      <c r="E1545" s="37"/>
      <c r="F1545" s="37"/>
      <c r="G1545" s="37"/>
      <c r="H1545" s="37"/>
    </row>
    <row r="1546" spans="1:8" x14ac:dyDescent="0.25">
      <c r="A1546" s="36"/>
      <c r="B1546" s="36"/>
      <c r="C1546" s="37"/>
      <c r="D1546" s="37"/>
      <c r="E1546" s="37"/>
      <c r="F1546" s="37"/>
      <c r="G1546" s="37"/>
      <c r="H1546" s="37"/>
    </row>
    <row r="1547" spans="1:8" x14ac:dyDescent="0.25">
      <c r="A1547" s="36"/>
      <c r="B1547" s="36"/>
      <c r="C1547" s="37"/>
      <c r="D1547" s="37"/>
      <c r="E1547" s="37"/>
      <c r="F1547" s="37"/>
      <c r="G1547" s="37"/>
      <c r="H1547" s="37"/>
    </row>
    <row r="1548" spans="1:8" x14ac:dyDescent="0.25">
      <c r="A1548" s="36"/>
      <c r="B1548" s="36"/>
      <c r="C1548" s="37"/>
      <c r="D1548" s="37"/>
      <c r="E1548" s="37"/>
      <c r="F1548" s="37"/>
      <c r="G1548" s="37"/>
      <c r="H1548" s="37"/>
    </row>
    <row r="1549" spans="1:8" x14ac:dyDescent="0.25">
      <c r="A1549" s="36"/>
      <c r="B1549" s="36"/>
      <c r="C1549" s="37"/>
      <c r="D1549" s="37"/>
      <c r="E1549" s="37"/>
      <c r="F1549" s="37"/>
      <c r="G1549" s="37"/>
      <c r="H1549" s="37"/>
    </row>
    <row r="1550" spans="1:8" x14ac:dyDescent="0.25">
      <c r="A1550" s="36"/>
      <c r="B1550" s="36"/>
      <c r="C1550" s="37"/>
      <c r="D1550" s="37"/>
      <c r="E1550" s="37"/>
      <c r="F1550" s="37"/>
      <c r="G1550" s="37"/>
      <c r="H1550" s="37"/>
    </row>
    <row r="1551" spans="1:8" x14ac:dyDescent="0.25">
      <c r="A1551" s="36"/>
      <c r="B1551" s="36"/>
      <c r="C1551" s="37"/>
      <c r="D1551" s="37"/>
      <c r="E1551" s="37"/>
      <c r="F1551" s="37"/>
      <c r="G1551" s="37"/>
      <c r="H1551" s="37"/>
    </row>
    <row r="1552" spans="1:8" x14ac:dyDescent="0.25">
      <c r="A1552" s="36"/>
      <c r="B1552" s="36"/>
      <c r="C1552" s="37"/>
      <c r="D1552" s="37"/>
      <c r="E1552" s="37"/>
      <c r="F1552" s="37"/>
      <c r="G1552" s="37"/>
      <c r="H1552" s="37"/>
    </row>
    <row r="1553" spans="1:8" x14ac:dyDescent="0.25">
      <c r="A1553" s="36"/>
      <c r="B1553" s="36"/>
      <c r="C1553" s="37"/>
      <c r="D1553" s="37"/>
      <c r="E1553" s="37"/>
      <c r="F1553" s="37"/>
      <c r="G1553" s="37"/>
      <c r="H1553" s="37"/>
    </row>
    <row r="1554" spans="1:8" x14ac:dyDescent="0.25">
      <c r="A1554" s="36"/>
      <c r="B1554" s="36"/>
      <c r="C1554" s="37"/>
      <c r="D1554" s="37"/>
      <c r="E1554" s="37"/>
      <c r="F1554" s="37"/>
      <c r="G1554" s="37"/>
      <c r="H1554" s="37"/>
    </row>
    <row r="1555" spans="1:8" x14ac:dyDescent="0.25">
      <c r="A1555" s="36"/>
      <c r="B1555" s="36"/>
      <c r="C1555" s="37"/>
      <c r="D1555" s="37"/>
      <c r="E1555" s="37"/>
      <c r="F1555" s="37"/>
      <c r="G1555" s="37"/>
      <c r="H1555" s="37"/>
    </row>
    <row r="1556" spans="1:8" x14ac:dyDescent="0.25">
      <c r="A1556" s="36"/>
      <c r="B1556" s="36"/>
      <c r="C1556" s="37"/>
      <c r="D1556" s="37"/>
      <c r="E1556" s="37"/>
      <c r="F1556" s="37"/>
      <c r="G1556" s="37"/>
      <c r="H1556" s="37"/>
    </row>
    <row r="1557" spans="1:8" x14ac:dyDescent="0.25">
      <c r="A1557" s="36"/>
      <c r="B1557" s="36"/>
      <c r="C1557" s="37"/>
      <c r="D1557" s="37"/>
      <c r="E1557" s="37"/>
      <c r="F1557" s="37"/>
      <c r="G1557" s="37"/>
      <c r="H1557" s="37"/>
    </row>
    <row r="1558" spans="1:8" x14ac:dyDescent="0.25">
      <c r="A1558" s="36"/>
      <c r="B1558" s="36"/>
      <c r="C1558" s="37"/>
      <c r="D1558" s="37"/>
      <c r="E1558" s="37"/>
      <c r="F1558" s="37"/>
      <c r="G1558" s="37"/>
      <c r="H1558" s="37"/>
    </row>
    <row r="1559" spans="1:8" x14ac:dyDescent="0.25">
      <c r="A1559" s="36"/>
      <c r="B1559" s="36"/>
      <c r="C1559" s="37"/>
      <c r="D1559" s="37"/>
      <c r="E1559" s="37"/>
      <c r="F1559" s="37"/>
      <c r="G1559" s="37"/>
      <c r="H1559" s="37"/>
    </row>
    <row r="1560" spans="1:8" x14ac:dyDescent="0.25">
      <c r="A1560" s="36"/>
      <c r="B1560" s="36"/>
      <c r="C1560" s="37"/>
      <c r="D1560" s="37"/>
      <c r="E1560" s="37"/>
      <c r="F1560" s="37"/>
      <c r="G1560" s="37"/>
      <c r="H1560" s="37"/>
    </row>
    <row r="1561" spans="1:8" x14ac:dyDescent="0.25">
      <c r="A1561" s="36"/>
      <c r="B1561" s="36"/>
      <c r="C1561" s="37"/>
      <c r="D1561" s="37"/>
      <c r="E1561" s="37"/>
      <c r="F1561" s="37"/>
      <c r="G1561" s="37"/>
      <c r="H1561" s="37"/>
    </row>
    <row r="1562" spans="1:8" x14ac:dyDescent="0.25">
      <c r="A1562" s="36"/>
      <c r="B1562" s="36"/>
      <c r="C1562" s="37"/>
      <c r="D1562" s="37"/>
      <c r="E1562" s="37"/>
      <c r="F1562" s="37"/>
      <c r="G1562" s="37"/>
      <c r="H1562" s="37"/>
    </row>
    <row r="1563" spans="1:8" x14ac:dyDescent="0.25">
      <c r="A1563" s="36"/>
      <c r="B1563" s="36"/>
      <c r="C1563" s="37"/>
      <c r="D1563" s="37"/>
      <c r="E1563" s="37"/>
      <c r="F1563" s="37"/>
      <c r="G1563" s="37"/>
      <c r="H1563" s="37"/>
    </row>
    <row r="1564" spans="1:8" x14ac:dyDescent="0.25">
      <c r="A1564" s="36"/>
      <c r="B1564" s="36"/>
      <c r="C1564" s="37"/>
      <c r="D1564" s="37"/>
      <c r="E1564" s="37"/>
      <c r="F1564" s="37"/>
      <c r="G1564" s="37"/>
      <c r="H1564" s="37"/>
    </row>
    <row r="1565" spans="1:8" x14ac:dyDescent="0.25">
      <c r="A1565" s="36"/>
      <c r="B1565" s="36"/>
      <c r="C1565" s="37"/>
      <c r="D1565" s="37"/>
      <c r="E1565" s="37"/>
      <c r="F1565" s="37"/>
      <c r="G1565" s="37"/>
      <c r="H1565" s="37"/>
    </row>
    <row r="1566" spans="1:8" x14ac:dyDescent="0.25">
      <c r="A1566" s="36"/>
      <c r="B1566" s="36"/>
      <c r="C1566" s="37"/>
      <c r="D1566" s="37"/>
      <c r="E1566" s="37"/>
      <c r="F1566" s="37"/>
      <c r="G1566" s="37"/>
      <c r="H1566" s="37"/>
    </row>
    <row r="1567" spans="1:8" x14ac:dyDescent="0.25">
      <c r="A1567" s="36"/>
      <c r="B1567" s="36"/>
      <c r="C1567" s="37"/>
      <c r="D1567" s="37"/>
      <c r="E1567" s="37"/>
      <c r="F1567" s="37"/>
      <c r="G1567" s="37"/>
      <c r="H1567" s="37"/>
    </row>
    <row r="1568" spans="1:8" x14ac:dyDescent="0.25">
      <c r="A1568" s="36"/>
      <c r="B1568" s="36"/>
      <c r="C1568" s="37"/>
      <c r="D1568" s="37"/>
      <c r="E1568" s="37"/>
      <c r="F1568" s="37"/>
      <c r="G1568" s="37"/>
      <c r="H1568" s="37"/>
    </row>
    <row r="1569" spans="1:8" x14ac:dyDescent="0.25">
      <c r="A1569" s="36"/>
      <c r="B1569" s="36"/>
      <c r="C1569" s="37"/>
      <c r="D1569" s="37"/>
      <c r="E1569" s="37"/>
      <c r="F1569" s="37"/>
      <c r="G1569" s="37"/>
      <c r="H1569" s="37"/>
    </row>
    <row r="1570" spans="1:8" x14ac:dyDescent="0.25">
      <c r="A1570" s="36"/>
      <c r="B1570" s="36"/>
      <c r="C1570" s="37"/>
      <c r="D1570" s="37"/>
      <c r="E1570" s="37"/>
      <c r="F1570" s="37"/>
      <c r="G1570" s="37"/>
      <c r="H1570" s="37"/>
    </row>
    <row r="1571" spans="1:8" x14ac:dyDescent="0.25">
      <c r="A1571" s="36"/>
      <c r="B1571" s="36"/>
      <c r="C1571" s="37"/>
      <c r="D1571" s="37"/>
      <c r="E1571" s="37"/>
      <c r="F1571" s="37"/>
      <c r="G1571" s="37"/>
      <c r="H1571" s="37"/>
    </row>
    <row r="1572" spans="1:8" x14ac:dyDescent="0.25">
      <c r="A1572" s="36"/>
      <c r="B1572" s="36"/>
      <c r="C1572" s="37"/>
      <c r="D1572" s="37"/>
      <c r="E1572" s="37"/>
      <c r="F1572" s="37"/>
      <c r="G1572" s="37"/>
      <c r="H1572" s="37"/>
    </row>
    <row r="1573" spans="1:8" x14ac:dyDescent="0.25">
      <c r="A1573" s="36"/>
      <c r="B1573" s="36"/>
      <c r="C1573" s="37"/>
      <c r="D1573" s="37"/>
      <c r="E1573" s="37"/>
      <c r="F1573" s="37"/>
      <c r="G1573" s="37"/>
      <c r="H1573" s="37"/>
    </row>
    <row r="1574" spans="1:8" x14ac:dyDescent="0.25">
      <c r="A1574" s="36"/>
      <c r="B1574" s="36"/>
      <c r="C1574" s="37"/>
      <c r="D1574" s="37"/>
      <c r="E1574" s="37"/>
      <c r="F1574" s="37"/>
      <c r="G1574" s="37"/>
      <c r="H1574" s="37"/>
    </row>
    <row r="1575" spans="1:8" x14ac:dyDescent="0.25">
      <c r="A1575" s="36"/>
      <c r="B1575" s="36"/>
      <c r="C1575" s="37"/>
      <c r="D1575" s="37"/>
      <c r="E1575" s="37"/>
      <c r="F1575" s="37"/>
      <c r="G1575" s="37"/>
      <c r="H1575" s="37"/>
    </row>
    <row r="1576" spans="1:8" x14ac:dyDescent="0.25">
      <c r="A1576" s="36"/>
      <c r="B1576" s="36"/>
      <c r="C1576" s="37"/>
      <c r="D1576" s="37"/>
      <c r="E1576" s="37"/>
      <c r="F1576" s="37"/>
      <c r="G1576" s="37"/>
      <c r="H1576" s="37"/>
    </row>
    <row r="1577" spans="1:8" x14ac:dyDescent="0.25">
      <c r="A1577" s="36"/>
      <c r="B1577" s="36"/>
      <c r="C1577" s="37"/>
      <c r="D1577" s="37"/>
      <c r="E1577" s="37"/>
      <c r="F1577" s="37"/>
      <c r="G1577" s="37"/>
      <c r="H1577" s="37"/>
    </row>
    <row r="1578" spans="1:8" x14ac:dyDescent="0.25">
      <c r="A1578" s="36"/>
      <c r="B1578" s="36"/>
      <c r="C1578" s="37"/>
      <c r="D1578" s="37"/>
      <c r="E1578" s="37"/>
      <c r="F1578" s="37"/>
      <c r="G1578" s="37"/>
      <c r="H1578" s="37"/>
    </row>
    <row r="1579" spans="1:8" x14ac:dyDescent="0.25">
      <c r="A1579" s="36"/>
      <c r="B1579" s="36"/>
      <c r="C1579" s="37"/>
      <c r="D1579" s="37"/>
      <c r="E1579" s="37"/>
      <c r="F1579" s="37"/>
      <c r="G1579" s="37"/>
      <c r="H1579" s="37"/>
    </row>
    <row r="1580" spans="1:8" x14ac:dyDescent="0.25">
      <c r="A1580" s="36"/>
      <c r="B1580" s="36"/>
      <c r="C1580" s="37"/>
      <c r="D1580" s="37"/>
      <c r="E1580" s="37"/>
      <c r="F1580" s="37"/>
      <c r="G1580" s="37"/>
      <c r="H1580" s="37"/>
    </row>
    <row r="1581" spans="1:8" x14ac:dyDescent="0.25">
      <c r="A1581" s="36"/>
      <c r="B1581" s="36"/>
      <c r="C1581" s="37"/>
      <c r="D1581" s="37"/>
      <c r="E1581" s="37"/>
      <c r="F1581" s="37"/>
      <c r="G1581" s="37"/>
      <c r="H1581" s="37"/>
    </row>
    <row r="1582" spans="1:8" x14ac:dyDescent="0.25">
      <c r="A1582" s="36"/>
      <c r="B1582" s="36"/>
      <c r="C1582" s="37"/>
      <c r="D1582" s="37"/>
      <c r="E1582" s="37"/>
      <c r="F1582" s="37"/>
      <c r="G1582" s="37"/>
      <c r="H1582" s="37"/>
    </row>
    <row r="1583" spans="1:8" x14ac:dyDescent="0.25">
      <c r="A1583" s="36"/>
      <c r="B1583" s="36"/>
      <c r="C1583" s="37"/>
      <c r="D1583" s="37"/>
      <c r="E1583" s="37"/>
      <c r="F1583" s="37"/>
      <c r="G1583" s="37"/>
      <c r="H1583" s="37"/>
    </row>
    <row r="1584" spans="1:8" x14ac:dyDescent="0.25">
      <c r="A1584" s="36"/>
      <c r="B1584" s="36"/>
      <c r="C1584" s="37"/>
      <c r="D1584" s="37"/>
      <c r="E1584" s="37"/>
      <c r="F1584" s="37"/>
      <c r="G1584" s="37"/>
      <c r="H1584" s="37"/>
    </row>
    <row r="1585" spans="1:8" x14ac:dyDescent="0.25">
      <c r="A1585" s="36"/>
      <c r="B1585" s="36"/>
      <c r="C1585" s="37"/>
      <c r="D1585" s="37"/>
      <c r="E1585" s="37"/>
      <c r="F1585" s="37"/>
      <c r="G1585" s="37"/>
      <c r="H1585" s="37"/>
    </row>
    <row r="1586" spans="1:8" x14ac:dyDescent="0.25">
      <c r="A1586" s="36"/>
      <c r="B1586" s="36"/>
      <c r="C1586" s="37"/>
      <c r="D1586" s="37"/>
      <c r="E1586" s="37"/>
      <c r="F1586" s="37"/>
      <c r="G1586" s="37"/>
      <c r="H1586" s="37"/>
    </row>
    <row r="1587" spans="1:8" x14ac:dyDescent="0.25">
      <c r="A1587" s="36"/>
      <c r="B1587" s="36"/>
      <c r="C1587" s="37"/>
      <c r="D1587" s="37"/>
      <c r="E1587" s="37"/>
      <c r="F1587" s="37"/>
      <c r="G1587" s="37"/>
      <c r="H1587" s="37"/>
    </row>
    <row r="1588" spans="1:8" x14ac:dyDescent="0.25">
      <c r="A1588" s="36"/>
      <c r="B1588" s="36"/>
      <c r="C1588" s="37"/>
      <c r="D1588" s="37"/>
      <c r="E1588" s="37"/>
      <c r="F1588" s="37"/>
      <c r="G1588" s="37"/>
      <c r="H1588" s="37"/>
    </row>
    <row r="1589" spans="1:8" x14ac:dyDescent="0.25">
      <c r="A1589" s="36"/>
      <c r="B1589" s="36"/>
      <c r="C1589" s="37"/>
      <c r="D1589" s="37"/>
      <c r="E1589" s="37"/>
      <c r="F1589" s="37"/>
      <c r="G1589" s="37"/>
      <c r="H1589" s="37"/>
    </row>
    <row r="1590" spans="1:8" x14ac:dyDescent="0.25">
      <c r="A1590" s="36"/>
      <c r="B1590" s="36"/>
      <c r="C1590" s="37"/>
      <c r="D1590" s="37"/>
      <c r="E1590" s="37"/>
      <c r="F1590" s="37"/>
      <c r="G1590" s="37"/>
      <c r="H1590" s="37"/>
    </row>
    <row r="1591" spans="1:8" x14ac:dyDescent="0.25">
      <c r="A1591" s="36"/>
      <c r="B1591" s="36"/>
      <c r="C1591" s="37"/>
      <c r="D1591" s="37"/>
      <c r="E1591" s="37"/>
      <c r="F1591" s="37"/>
      <c r="G1591" s="37"/>
      <c r="H1591" s="37"/>
    </row>
    <row r="1592" spans="1:8" x14ac:dyDescent="0.25">
      <c r="A1592" s="36"/>
      <c r="B1592" s="36"/>
      <c r="C1592" s="37"/>
      <c r="D1592" s="37"/>
      <c r="E1592" s="37"/>
      <c r="F1592" s="37"/>
      <c r="G1592" s="37"/>
      <c r="H1592" s="37"/>
    </row>
    <row r="1593" spans="1:8" x14ac:dyDescent="0.25">
      <c r="A1593" s="36"/>
      <c r="B1593" s="36"/>
      <c r="C1593" s="37"/>
      <c r="D1593" s="37"/>
      <c r="E1593" s="37"/>
      <c r="F1593" s="37"/>
      <c r="G1593" s="37"/>
      <c r="H1593" s="37"/>
    </row>
    <row r="1594" spans="1:8" x14ac:dyDescent="0.25">
      <c r="A1594" s="36"/>
      <c r="B1594" s="36"/>
      <c r="C1594" s="37"/>
      <c r="D1594" s="37"/>
      <c r="E1594" s="37"/>
      <c r="F1594" s="37"/>
      <c r="G1594" s="37"/>
      <c r="H1594" s="37"/>
    </row>
    <row r="1595" spans="1:8" x14ac:dyDescent="0.25">
      <c r="A1595" s="36"/>
      <c r="B1595" s="36"/>
      <c r="C1595" s="37"/>
      <c r="D1595" s="37"/>
      <c r="E1595" s="37"/>
      <c r="F1595" s="37"/>
      <c r="G1595" s="37"/>
      <c r="H1595" s="37"/>
    </row>
    <row r="1596" spans="1:8" x14ac:dyDescent="0.25">
      <c r="A1596" s="36"/>
      <c r="B1596" s="36"/>
      <c r="C1596" s="37"/>
      <c r="D1596" s="37"/>
      <c r="E1596" s="37"/>
      <c r="F1596" s="37"/>
      <c r="G1596" s="37"/>
      <c r="H1596" s="37"/>
    </row>
    <row r="1597" spans="1:8" x14ac:dyDescent="0.25">
      <c r="A1597" s="36"/>
      <c r="B1597" s="36"/>
      <c r="C1597" s="37"/>
      <c r="D1597" s="37"/>
      <c r="E1597" s="37"/>
      <c r="F1597" s="37"/>
      <c r="G1597" s="37"/>
      <c r="H1597" s="37"/>
    </row>
    <row r="1598" spans="1:8" x14ac:dyDescent="0.25">
      <c r="A1598" s="36"/>
      <c r="B1598" s="36"/>
      <c r="C1598" s="37"/>
      <c r="D1598" s="37"/>
      <c r="E1598" s="37"/>
      <c r="F1598" s="37"/>
      <c r="G1598" s="37"/>
      <c r="H1598" s="37"/>
    </row>
    <row r="1599" spans="1:8" x14ac:dyDescent="0.25">
      <c r="A1599" s="36"/>
      <c r="B1599" s="36"/>
      <c r="C1599" s="37"/>
      <c r="D1599" s="37"/>
      <c r="E1599" s="37"/>
      <c r="F1599" s="37"/>
      <c r="G1599" s="37"/>
      <c r="H1599" s="37"/>
    </row>
    <row r="1600" spans="1:8" x14ac:dyDescent="0.25">
      <c r="A1600" s="36"/>
      <c r="B1600" s="36"/>
      <c r="C1600" s="37"/>
      <c r="D1600" s="37"/>
      <c r="E1600" s="37"/>
      <c r="F1600" s="37"/>
      <c r="G1600" s="37"/>
      <c r="H1600" s="37"/>
    </row>
    <row r="1601" spans="1:8" x14ac:dyDescent="0.25">
      <c r="A1601" s="36"/>
      <c r="B1601" s="36"/>
      <c r="C1601" s="37"/>
      <c r="D1601" s="37"/>
      <c r="E1601" s="37"/>
      <c r="F1601" s="37"/>
      <c r="G1601" s="37"/>
      <c r="H1601" s="37"/>
    </row>
    <row r="1602" spans="1:8" x14ac:dyDescent="0.25">
      <c r="A1602" s="36"/>
      <c r="B1602" s="36"/>
      <c r="C1602" s="37"/>
      <c r="D1602" s="37"/>
      <c r="E1602" s="37"/>
      <c r="F1602" s="37"/>
      <c r="G1602" s="37"/>
      <c r="H1602" s="37"/>
    </row>
    <row r="1603" spans="1:8" x14ac:dyDescent="0.25">
      <c r="A1603" s="36"/>
      <c r="B1603" s="36"/>
      <c r="C1603" s="37"/>
      <c r="D1603" s="37"/>
      <c r="E1603" s="37"/>
      <c r="F1603" s="37"/>
      <c r="G1603" s="37"/>
      <c r="H1603" s="37"/>
    </row>
    <row r="1604" spans="1:8" x14ac:dyDescent="0.25">
      <c r="A1604" s="36"/>
      <c r="B1604" s="36"/>
      <c r="C1604" s="37"/>
      <c r="D1604" s="37"/>
      <c r="E1604" s="37"/>
      <c r="F1604" s="37"/>
      <c r="G1604" s="37"/>
      <c r="H1604" s="37"/>
    </row>
    <row r="1605" spans="1:8" x14ac:dyDescent="0.25">
      <c r="A1605" s="36"/>
      <c r="B1605" s="36"/>
      <c r="C1605" s="37"/>
      <c r="D1605" s="37"/>
      <c r="E1605" s="37"/>
      <c r="F1605" s="37"/>
      <c r="G1605" s="37"/>
      <c r="H1605" s="37"/>
    </row>
    <row r="1606" spans="1:8" x14ac:dyDescent="0.25">
      <c r="A1606" s="36"/>
      <c r="B1606" s="36"/>
      <c r="C1606" s="37"/>
      <c r="D1606" s="37"/>
      <c r="E1606" s="37"/>
      <c r="F1606" s="37"/>
      <c r="G1606" s="37"/>
      <c r="H1606" s="37"/>
    </row>
    <row r="1607" spans="1:8" x14ac:dyDescent="0.25">
      <c r="A1607" s="36"/>
      <c r="B1607" s="36"/>
      <c r="C1607" s="37"/>
      <c r="D1607" s="37"/>
      <c r="E1607" s="37"/>
      <c r="F1607" s="37"/>
      <c r="G1607" s="37"/>
      <c r="H1607" s="37"/>
    </row>
    <row r="1608" spans="1:8" x14ac:dyDescent="0.25">
      <c r="A1608" s="36"/>
      <c r="B1608" s="36"/>
      <c r="C1608" s="37"/>
      <c r="D1608" s="37"/>
      <c r="E1608" s="37"/>
      <c r="F1608" s="37"/>
      <c r="G1608" s="37"/>
      <c r="H1608" s="37"/>
    </row>
    <row r="1609" spans="1:8" x14ac:dyDescent="0.25">
      <c r="A1609" s="36"/>
      <c r="B1609" s="36"/>
      <c r="C1609" s="37"/>
      <c r="D1609" s="37"/>
      <c r="E1609" s="37"/>
      <c r="F1609" s="37"/>
      <c r="G1609" s="37"/>
      <c r="H1609" s="37"/>
    </row>
    <row r="1610" spans="1:8" x14ac:dyDescent="0.25">
      <c r="A1610" s="36"/>
      <c r="B1610" s="36"/>
      <c r="C1610" s="37"/>
      <c r="D1610" s="37"/>
      <c r="E1610" s="37"/>
      <c r="F1610" s="37"/>
      <c r="G1610" s="37"/>
      <c r="H1610" s="37"/>
    </row>
    <row r="1611" spans="1:8" x14ac:dyDescent="0.25">
      <c r="A1611" s="36"/>
      <c r="B1611" s="36"/>
      <c r="C1611" s="37"/>
      <c r="D1611" s="37"/>
      <c r="E1611" s="37"/>
      <c r="F1611" s="37"/>
      <c r="G1611" s="37"/>
      <c r="H1611" s="37"/>
    </row>
    <row r="1612" spans="1:8" x14ac:dyDescent="0.25">
      <c r="A1612" s="36"/>
      <c r="B1612" s="36"/>
      <c r="C1612" s="37"/>
      <c r="D1612" s="37"/>
      <c r="E1612" s="37"/>
      <c r="F1612" s="37"/>
      <c r="G1612" s="37"/>
      <c r="H1612" s="37"/>
    </row>
    <row r="1613" spans="1:8" x14ac:dyDescent="0.25">
      <c r="A1613" s="36"/>
      <c r="B1613" s="36"/>
      <c r="C1613" s="37"/>
      <c r="D1613" s="37"/>
      <c r="E1613" s="37"/>
      <c r="F1613" s="37"/>
      <c r="G1613" s="37"/>
      <c r="H1613" s="37"/>
    </row>
    <row r="1614" spans="1:8" x14ac:dyDescent="0.25">
      <c r="A1614" s="36"/>
      <c r="B1614" s="36"/>
      <c r="C1614" s="37"/>
      <c r="D1614" s="37"/>
      <c r="E1614" s="37"/>
      <c r="F1614" s="37"/>
      <c r="G1614" s="37"/>
      <c r="H1614" s="37"/>
    </row>
    <row r="1615" spans="1:8" x14ac:dyDescent="0.25">
      <c r="A1615" s="36"/>
      <c r="B1615" s="36"/>
      <c r="C1615" s="37"/>
      <c r="D1615" s="37"/>
      <c r="E1615" s="37"/>
      <c r="F1615" s="37"/>
      <c r="G1615" s="37"/>
      <c r="H1615" s="37"/>
    </row>
    <row r="1616" spans="1:8" x14ac:dyDescent="0.25">
      <c r="A1616" s="36"/>
      <c r="B1616" s="36"/>
      <c r="C1616" s="37"/>
      <c r="D1616" s="37"/>
      <c r="E1616" s="37"/>
      <c r="F1616" s="37"/>
      <c r="G1616" s="37"/>
      <c r="H1616" s="37"/>
    </row>
    <row r="1617" spans="1:8" x14ac:dyDescent="0.25">
      <c r="A1617" s="36"/>
      <c r="B1617" s="36"/>
      <c r="C1617" s="37"/>
      <c r="D1617" s="37"/>
      <c r="E1617" s="37"/>
      <c r="F1617" s="37"/>
      <c r="G1617" s="37"/>
      <c r="H1617" s="37"/>
    </row>
    <row r="1618" spans="1:8" x14ac:dyDescent="0.25">
      <c r="A1618" s="36"/>
      <c r="B1618" s="36"/>
      <c r="C1618" s="37"/>
      <c r="D1618" s="37"/>
      <c r="E1618" s="37"/>
      <c r="F1618" s="37"/>
      <c r="G1618" s="37"/>
      <c r="H1618" s="37"/>
    </row>
    <row r="1619" spans="1:8" x14ac:dyDescent="0.25">
      <c r="A1619" s="36"/>
      <c r="B1619" s="36"/>
      <c r="C1619" s="37"/>
      <c r="D1619" s="37"/>
      <c r="E1619" s="37"/>
      <c r="F1619" s="37"/>
      <c r="G1619" s="37"/>
      <c r="H1619" s="37"/>
    </row>
    <row r="1620" spans="1:8" x14ac:dyDescent="0.25">
      <c r="A1620" s="36"/>
      <c r="B1620" s="36"/>
      <c r="C1620" s="37"/>
      <c r="D1620" s="37"/>
      <c r="E1620" s="37"/>
      <c r="F1620" s="37"/>
      <c r="G1620" s="37"/>
      <c r="H1620" s="37"/>
    </row>
    <row r="1621" spans="1:8" x14ac:dyDescent="0.25">
      <c r="A1621" s="36"/>
      <c r="B1621" s="36"/>
      <c r="C1621" s="37"/>
      <c r="D1621" s="37"/>
      <c r="E1621" s="37"/>
      <c r="F1621" s="37"/>
      <c r="G1621" s="37"/>
      <c r="H1621" s="37"/>
    </row>
    <row r="1622" spans="1:8" x14ac:dyDescent="0.25">
      <c r="A1622" s="36"/>
      <c r="B1622" s="36"/>
      <c r="C1622" s="37"/>
      <c r="D1622" s="37"/>
      <c r="E1622" s="37"/>
      <c r="F1622" s="37"/>
      <c r="G1622" s="37"/>
      <c r="H1622" s="37"/>
    </row>
    <row r="1623" spans="1:8" x14ac:dyDescent="0.25">
      <c r="A1623" s="36"/>
      <c r="B1623" s="36"/>
      <c r="C1623" s="37"/>
      <c r="D1623" s="37"/>
      <c r="E1623" s="37"/>
      <c r="F1623" s="37"/>
      <c r="G1623" s="37"/>
      <c r="H1623" s="37"/>
    </row>
    <row r="1624" spans="1:8" x14ac:dyDescent="0.25">
      <c r="A1624" s="36"/>
      <c r="B1624" s="36"/>
      <c r="C1624" s="37"/>
      <c r="D1624" s="37"/>
      <c r="E1624" s="37"/>
      <c r="F1624" s="37"/>
      <c r="G1624" s="37"/>
      <c r="H1624" s="37"/>
    </row>
    <row r="1625" spans="1:8" x14ac:dyDescent="0.25">
      <c r="A1625" s="36"/>
      <c r="B1625" s="36"/>
      <c r="C1625" s="37"/>
      <c r="D1625" s="37"/>
      <c r="E1625" s="37"/>
      <c r="F1625" s="37"/>
      <c r="G1625" s="37"/>
      <c r="H1625" s="37"/>
    </row>
    <row r="1626" spans="1:8" x14ac:dyDescent="0.25">
      <c r="A1626" s="36"/>
      <c r="B1626" s="36"/>
      <c r="C1626" s="37"/>
      <c r="D1626" s="37"/>
      <c r="E1626" s="37"/>
      <c r="F1626" s="37"/>
      <c r="G1626" s="37"/>
      <c r="H1626" s="37"/>
    </row>
    <row r="1627" spans="1:8" x14ac:dyDescent="0.25">
      <c r="A1627" s="36"/>
      <c r="B1627" s="36"/>
      <c r="C1627" s="37"/>
      <c r="D1627" s="37"/>
      <c r="E1627" s="37"/>
      <c r="F1627" s="37"/>
      <c r="G1627" s="37"/>
      <c r="H1627" s="37"/>
    </row>
    <row r="1628" spans="1:8" x14ac:dyDescent="0.25">
      <c r="A1628" s="36"/>
      <c r="B1628" s="36"/>
      <c r="C1628" s="37"/>
      <c r="D1628" s="37"/>
      <c r="E1628" s="37"/>
      <c r="F1628" s="37"/>
      <c r="G1628" s="37"/>
      <c r="H1628" s="37"/>
    </row>
    <row r="1629" spans="1:8" x14ac:dyDescent="0.25">
      <c r="A1629" s="36"/>
      <c r="B1629" s="36"/>
      <c r="C1629" s="37"/>
      <c r="D1629" s="37"/>
      <c r="E1629" s="37"/>
      <c r="F1629" s="37"/>
      <c r="G1629" s="37"/>
      <c r="H1629" s="37"/>
    </row>
    <row r="1630" spans="1:8" x14ac:dyDescent="0.25">
      <c r="A1630" s="36"/>
      <c r="B1630" s="36"/>
      <c r="C1630" s="37"/>
      <c r="D1630" s="37"/>
      <c r="E1630" s="37"/>
      <c r="F1630" s="37"/>
      <c r="G1630" s="37"/>
      <c r="H1630" s="37"/>
    </row>
    <row r="1631" spans="1:8" x14ac:dyDescent="0.25">
      <c r="A1631" s="36"/>
      <c r="B1631" s="36"/>
      <c r="C1631" s="37"/>
      <c r="D1631" s="37"/>
      <c r="E1631" s="37"/>
      <c r="F1631" s="37"/>
      <c r="G1631" s="37"/>
      <c r="H1631" s="37"/>
    </row>
    <row r="1632" spans="1:8" x14ac:dyDescent="0.25">
      <c r="A1632" s="36"/>
      <c r="B1632" s="36"/>
      <c r="C1632" s="37"/>
      <c r="D1632" s="37"/>
      <c r="E1632" s="37"/>
      <c r="F1632" s="37"/>
      <c r="G1632" s="37"/>
      <c r="H1632" s="37"/>
    </row>
    <row r="1633" spans="1:8" x14ac:dyDescent="0.25">
      <c r="A1633" s="36"/>
      <c r="B1633" s="36"/>
      <c r="C1633" s="37"/>
      <c r="D1633" s="37"/>
      <c r="E1633" s="37"/>
      <c r="F1633" s="37"/>
      <c r="G1633" s="37"/>
      <c r="H1633" s="37"/>
    </row>
    <row r="1634" spans="1:8" x14ac:dyDescent="0.25">
      <c r="A1634" s="36"/>
      <c r="B1634" s="36"/>
      <c r="C1634" s="37"/>
      <c r="D1634" s="37"/>
      <c r="E1634" s="37"/>
      <c r="F1634" s="37"/>
      <c r="G1634" s="37"/>
      <c r="H1634" s="37"/>
    </row>
    <row r="1635" spans="1:8" x14ac:dyDescent="0.25">
      <c r="A1635" s="36"/>
      <c r="B1635" s="36"/>
      <c r="C1635" s="37"/>
      <c r="D1635" s="37"/>
      <c r="E1635" s="37"/>
      <c r="F1635" s="37"/>
      <c r="G1635" s="37"/>
      <c r="H1635" s="37"/>
    </row>
    <row r="1636" spans="1:8" x14ac:dyDescent="0.25">
      <c r="A1636" s="36"/>
      <c r="B1636" s="36"/>
      <c r="C1636" s="37"/>
      <c r="D1636" s="37"/>
      <c r="E1636" s="37"/>
      <c r="F1636" s="37"/>
      <c r="G1636" s="37"/>
      <c r="H1636" s="37"/>
    </row>
    <row r="1637" spans="1:8" x14ac:dyDescent="0.25">
      <c r="A1637" s="36"/>
      <c r="B1637" s="36"/>
      <c r="C1637" s="37"/>
      <c r="D1637" s="37"/>
      <c r="E1637" s="37"/>
      <c r="F1637" s="37"/>
      <c r="G1637" s="37"/>
      <c r="H1637" s="37"/>
    </row>
    <row r="1638" spans="1:8" x14ac:dyDescent="0.25">
      <c r="A1638" s="36"/>
      <c r="B1638" s="36"/>
      <c r="C1638" s="37"/>
      <c r="D1638" s="37"/>
      <c r="E1638" s="37"/>
      <c r="F1638" s="37"/>
      <c r="G1638" s="37"/>
      <c r="H1638" s="37"/>
    </row>
    <row r="1639" spans="1:8" x14ac:dyDescent="0.25">
      <c r="A1639" s="36"/>
      <c r="B1639" s="36"/>
      <c r="C1639" s="37"/>
      <c r="D1639" s="37"/>
      <c r="E1639" s="37"/>
      <c r="F1639" s="37"/>
      <c r="G1639" s="37"/>
      <c r="H1639" s="37"/>
    </row>
    <row r="1640" spans="1:8" x14ac:dyDescent="0.25">
      <c r="A1640" s="36"/>
      <c r="B1640" s="36"/>
      <c r="C1640" s="37"/>
      <c r="D1640" s="37"/>
      <c r="E1640" s="37"/>
      <c r="F1640" s="37"/>
      <c r="G1640" s="37"/>
      <c r="H1640" s="37"/>
    </row>
    <row r="1641" spans="1:8" x14ac:dyDescent="0.25">
      <c r="A1641" s="36"/>
      <c r="B1641" s="36"/>
      <c r="C1641" s="37"/>
      <c r="D1641" s="37"/>
      <c r="E1641" s="37"/>
      <c r="F1641" s="37"/>
      <c r="G1641" s="37"/>
      <c r="H1641" s="37"/>
    </row>
    <row r="1642" spans="1:8" x14ac:dyDescent="0.25">
      <c r="A1642" s="36"/>
      <c r="B1642" s="36"/>
      <c r="C1642" s="37"/>
      <c r="D1642" s="37"/>
      <c r="E1642" s="37"/>
      <c r="F1642" s="37"/>
      <c r="G1642" s="37"/>
      <c r="H1642" s="37"/>
    </row>
    <row r="1643" spans="1:8" x14ac:dyDescent="0.25">
      <c r="A1643" s="36"/>
      <c r="B1643" s="36"/>
      <c r="C1643" s="37"/>
      <c r="D1643" s="37"/>
      <c r="E1643" s="37"/>
      <c r="F1643" s="37"/>
      <c r="G1643" s="37"/>
      <c r="H1643" s="37"/>
    </row>
    <row r="1644" spans="1:8" x14ac:dyDescent="0.25">
      <c r="A1644" s="36"/>
      <c r="B1644" s="36"/>
      <c r="C1644" s="37"/>
      <c r="D1644" s="37"/>
      <c r="E1644" s="37"/>
      <c r="F1644" s="37"/>
      <c r="G1644" s="37"/>
      <c r="H1644" s="37"/>
    </row>
    <row r="1645" spans="1:8" x14ac:dyDescent="0.25">
      <c r="A1645" s="36"/>
      <c r="B1645" s="36"/>
      <c r="C1645" s="37"/>
      <c r="D1645" s="37"/>
      <c r="E1645" s="37"/>
      <c r="F1645" s="37"/>
      <c r="G1645" s="37"/>
      <c r="H1645" s="37"/>
    </row>
    <row r="1646" spans="1:8" x14ac:dyDescent="0.25">
      <c r="A1646" s="36"/>
      <c r="B1646" s="36"/>
      <c r="C1646" s="37"/>
      <c r="D1646" s="37"/>
      <c r="E1646" s="37"/>
      <c r="F1646" s="37"/>
      <c r="G1646" s="37"/>
      <c r="H1646" s="37"/>
    </row>
    <row r="1647" spans="1:8" x14ac:dyDescent="0.25">
      <c r="A1647" s="36"/>
      <c r="B1647" s="36"/>
      <c r="C1647" s="37"/>
      <c r="D1647" s="37"/>
      <c r="E1647" s="37"/>
      <c r="F1647" s="37"/>
      <c r="G1647" s="37"/>
      <c r="H1647" s="37"/>
    </row>
    <row r="1648" spans="1:8" x14ac:dyDescent="0.25">
      <c r="A1648" s="36"/>
      <c r="B1648" s="36"/>
      <c r="C1648" s="37"/>
      <c r="D1648" s="37"/>
      <c r="E1648" s="37"/>
      <c r="F1648" s="37"/>
      <c r="G1648" s="37"/>
      <c r="H1648" s="37"/>
    </row>
    <row r="1649" spans="1:8" x14ac:dyDescent="0.25">
      <c r="A1649" s="36"/>
      <c r="B1649" s="36"/>
      <c r="C1649" s="37"/>
      <c r="D1649" s="37"/>
      <c r="E1649" s="37"/>
      <c r="F1649" s="37"/>
      <c r="G1649" s="37"/>
      <c r="H1649" s="37"/>
    </row>
    <row r="1650" spans="1:8" x14ac:dyDescent="0.25">
      <c r="A1650" s="36"/>
      <c r="B1650" s="36"/>
      <c r="C1650" s="37"/>
      <c r="D1650" s="37"/>
      <c r="E1650" s="37"/>
      <c r="F1650" s="37"/>
      <c r="G1650" s="37"/>
      <c r="H1650" s="37"/>
    </row>
    <row r="1651" spans="1:8" x14ac:dyDescent="0.25">
      <c r="A1651" s="36"/>
      <c r="B1651" s="36"/>
      <c r="C1651" s="37"/>
      <c r="D1651" s="37"/>
      <c r="E1651" s="37"/>
      <c r="F1651" s="37"/>
      <c r="G1651" s="37"/>
      <c r="H1651" s="37"/>
    </row>
    <row r="1652" spans="1:8" x14ac:dyDescent="0.25">
      <c r="A1652" s="36"/>
      <c r="B1652" s="36"/>
      <c r="C1652" s="37"/>
      <c r="D1652" s="37"/>
      <c r="E1652" s="37"/>
      <c r="F1652" s="37"/>
      <c r="G1652" s="37"/>
      <c r="H1652" s="37"/>
    </row>
    <row r="1653" spans="1:8" x14ac:dyDescent="0.25">
      <c r="A1653" s="36"/>
      <c r="B1653" s="36"/>
      <c r="C1653" s="37"/>
      <c r="D1653" s="37"/>
      <c r="E1653" s="37"/>
      <c r="F1653" s="37"/>
      <c r="G1653" s="37"/>
      <c r="H1653" s="37"/>
    </row>
    <row r="1654" spans="1:8" x14ac:dyDescent="0.25">
      <c r="A1654" s="36"/>
      <c r="B1654" s="36"/>
      <c r="C1654" s="37"/>
      <c r="D1654" s="37"/>
      <c r="E1654" s="37"/>
      <c r="F1654" s="37"/>
      <c r="G1654" s="37"/>
      <c r="H1654" s="37"/>
    </row>
    <row r="1655" spans="1:8" x14ac:dyDescent="0.25">
      <c r="A1655" s="36"/>
      <c r="B1655" s="36"/>
      <c r="C1655" s="37"/>
      <c r="D1655" s="37"/>
      <c r="E1655" s="37"/>
      <c r="F1655" s="37"/>
      <c r="G1655" s="37"/>
      <c r="H1655" s="37"/>
    </row>
    <row r="1656" spans="1:8" x14ac:dyDescent="0.25">
      <c r="A1656" s="36"/>
      <c r="B1656" s="36"/>
      <c r="C1656" s="37"/>
      <c r="D1656" s="37"/>
      <c r="E1656" s="37"/>
      <c r="F1656" s="37"/>
      <c r="G1656" s="37"/>
      <c r="H1656" s="37"/>
    </row>
    <row r="1657" spans="1:8" x14ac:dyDescent="0.25">
      <c r="A1657" s="36"/>
      <c r="B1657" s="36"/>
      <c r="C1657" s="37"/>
      <c r="D1657" s="37"/>
      <c r="E1657" s="37"/>
      <c r="F1657" s="37"/>
      <c r="G1657" s="37"/>
      <c r="H1657" s="37"/>
    </row>
    <row r="1658" spans="1:8" x14ac:dyDescent="0.25">
      <c r="A1658" s="36"/>
      <c r="B1658" s="36"/>
      <c r="C1658" s="37"/>
      <c r="D1658" s="37"/>
      <c r="E1658" s="37"/>
      <c r="F1658" s="37"/>
      <c r="G1658" s="37"/>
      <c r="H1658" s="37"/>
    </row>
    <row r="1659" spans="1:8" x14ac:dyDescent="0.25">
      <c r="A1659" s="36"/>
      <c r="B1659" s="36"/>
      <c r="C1659" s="37"/>
      <c r="D1659" s="37"/>
      <c r="E1659" s="37"/>
      <c r="F1659" s="37"/>
      <c r="G1659" s="37"/>
      <c r="H1659" s="37"/>
    </row>
    <row r="1660" spans="1:8" x14ac:dyDescent="0.25">
      <c r="A1660" s="36"/>
      <c r="B1660" s="36"/>
      <c r="C1660" s="37"/>
      <c r="D1660" s="37"/>
      <c r="E1660" s="37"/>
      <c r="F1660" s="37"/>
      <c r="G1660" s="37"/>
      <c r="H1660" s="37"/>
    </row>
    <row r="1661" spans="1:8" x14ac:dyDescent="0.25">
      <c r="A1661" s="36"/>
      <c r="B1661" s="36"/>
      <c r="C1661" s="37"/>
      <c r="D1661" s="37"/>
      <c r="E1661" s="37"/>
      <c r="F1661" s="37"/>
      <c r="G1661" s="37"/>
      <c r="H1661" s="37"/>
    </row>
    <row r="1662" spans="1:8" x14ac:dyDescent="0.25">
      <c r="A1662" s="36"/>
      <c r="B1662" s="36"/>
      <c r="C1662" s="37"/>
      <c r="D1662" s="37"/>
      <c r="E1662" s="37"/>
      <c r="F1662" s="37"/>
      <c r="G1662" s="37"/>
      <c r="H1662" s="37"/>
    </row>
    <row r="1663" spans="1:8" x14ac:dyDescent="0.25">
      <c r="A1663" s="36"/>
      <c r="B1663" s="36"/>
      <c r="C1663" s="37"/>
      <c r="D1663" s="37"/>
      <c r="E1663" s="37"/>
      <c r="F1663" s="37"/>
      <c r="G1663" s="37"/>
      <c r="H1663" s="37"/>
    </row>
    <row r="1664" spans="1:8" x14ac:dyDescent="0.25">
      <c r="A1664" s="36"/>
      <c r="B1664" s="36"/>
      <c r="C1664" s="37"/>
      <c r="D1664" s="37"/>
      <c r="E1664" s="37"/>
      <c r="F1664" s="37"/>
      <c r="G1664" s="37"/>
      <c r="H1664" s="37"/>
    </row>
    <row r="1665" spans="1:8" x14ac:dyDescent="0.25">
      <c r="A1665" s="36"/>
      <c r="B1665" s="36"/>
      <c r="C1665" s="37"/>
      <c r="D1665" s="37"/>
      <c r="E1665" s="37"/>
      <c r="F1665" s="37"/>
      <c r="G1665" s="37"/>
      <c r="H1665" s="37"/>
    </row>
    <row r="1666" spans="1:8" x14ac:dyDescent="0.25">
      <c r="A1666" s="36"/>
      <c r="B1666" s="36"/>
      <c r="C1666" s="37"/>
      <c r="D1666" s="37"/>
      <c r="E1666" s="37"/>
      <c r="F1666" s="37"/>
      <c r="G1666" s="37"/>
      <c r="H1666" s="37"/>
    </row>
    <row r="1667" spans="1:8" x14ac:dyDescent="0.25">
      <c r="A1667" s="36"/>
      <c r="B1667" s="36"/>
      <c r="C1667" s="37"/>
      <c r="D1667" s="37"/>
      <c r="E1667" s="37"/>
      <c r="F1667" s="37"/>
      <c r="G1667" s="37"/>
      <c r="H1667" s="37"/>
    </row>
    <row r="1668" spans="1:8" x14ac:dyDescent="0.25">
      <c r="A1668" s="36"/>
      <c r="B1668" s="36"/>
      <c r="C1668" s="37"/>
      <c r="D1668" s="37"/>
      <c r="E1668" s="37"/>
      <c r="F1668" s="37"/>
      <c r="G1668" s="37"/>
      <c r="H1668" s="37"/>
    </row>
    <row r="1669" spans="1:8" x14ac:dyDescent="0.25">
      <c r="A1669" s="36"/>
      <c r="B1669" s="36"/>
      <c r="C1669" s="37"/>
      <c r="D1669" s="37"/>
      <c r="E1669" s="37"/>
      <c r="F1669" s="37"/>
      <c r="G1669" s="37"/>
      <c r="H1669" s="37"/>
    </row>
    <row r="1670" spans="1:8" x14ac:dyDescent="0.25">
      <c r="A1670" s="36"/>
      <c r="B1670" s="36"/>
      <c r="C1670" s="37"/>
      <c r="D1670" s="37"/>
      <c r="E1670" s="37"/>
      <c r="F1670" s="37"/>
      <c r="G1670" s="37"/>
      <c r="H1670" s="37"/>
    </row>
    <row r="1671" spans="1:8" x14ac:dyDescent="0.25">
      <c r="A1671" s="36"/>
      <c r="B1671" s="36"/>
      <c r="C1671" s="37"/>
      <c r="D1671" s="37"/>
      <c r="E1671" s="37"/>
      <c r="F1671" s="37"/>
      <c r="G1671" s="37"/>
      <c r="H1671" s="37"/>
    </row>
    <row r="1672" spans="1:8" x14ac:dyDescent="0.25">
      <c r="A1672" s="36"/>
      <c r="B1672" s="36"/>
      <c r="C1672" s="37"/>
      <c r="D1672" s="37"/>
      <c r="E1672" s="37"/>
      <c r="F1672" s="37"/>
      <c r="G1672" s="37"/>
      <c r="H1672" s="37"/>
    </row>
    <row r="1673" spans="1:8" x14ac:dyDescent="0.25">
      <c r="A1673" s="36"/>
      <c r="B1673" s="36"/>
      <c r="C1673" s="37"/>
      <c r="D1673" s="37"/>
      <c r="E1673" s="37"/>
      <c r="F1673" s="37"/>
      <c r="G1673" s="37"/>
      <c r="H1673" s="37"/>
    </row>
    <row r="1674" spans="1:8" x14ac:dyDescent="0.25">
      <c r="A1674" s="36"/>
      <c r="B1674" s="36"/>
      <c r="C1674" s="37"/>
      <c r="D1674" s="37"/>
      <c r="E1674" s="37"/>
      <c r="F1674" s="37"/>
      <c r="G1674" s="37"/>
      <c r="H1674" s="37"/>
    </row>
    <row r="1675" spans="1:8" x14ac:dyDescent="0.25">
      <c r="A1675" s="36"/>
      <c r="B1675" s="36"/>
      <c r="C1675" s="37"/>
      <c r="D1675" s="37"/>
      <c r="E1675" s="37"/>
      <c r="F1675" s="37"/>
      <c r="G1675" s="37"/>
      <c r="H1675" s="37"/>
    </row>
    <row r="1676" spans="1:8" x14ac:dyDescent="0.25">
      <c r="A1676" s="36"/>
      <c r="B1676" s="36"/>
      <c r="C1676" s="37"/>
      <c r="D1676" s="37"/>
      <c r="E1676" s="37"/>
      <c r="F1676" s="37"/>
      <c r="G1676" s="37"/>
      <c r="H1676" s="37"/>
    </row>
    <row r="1677" spans="1:8" x14ac:dyDescent="0.25">
      <c r="A1677" s="36"/>
      <c r="B1677" s="36"/>
      <c r="C1677" s="37"/>
      <c r="D1677" s="37"/>
      <c r="E1677" s="37"/>
      <c r="F1677" s="37"/>
      <c r="G1677" s="37"/>
      <c r="H1677" s="37"/>
    </row>
    <row r="1678" spans="1:8" x14ac:dyDescent="0.25">
      <c r="A1678" s="36"/>
      <c r="B1678" s="36"/>
      <c r="C1678" s="37"/>
      <c r="D1678" s="37"/>
      <c r="E1678" s="37"/>
      <c r="F1678" s="37"/>
      <c r="G1678" s="37"/>
      <c r="H1678" s="37"/>
    </row>
    <row r="1679" spans="1:8" x14ac:dyDescent="0.25">
      <c r="A1679" s="36"/>
      <c r="B1679" s="36"/>
      <c r="C1679" s="37"/>
      <c r="D1679" s="37"/>
      <c r="E1679" s="37"/>
      <c r="F1679" s="37"/>
      <c r="G1679" s="37"/>
      <c r="H1679" s="37"/>
    </row>
    <row r="1680" spans="1:8" x14ac:dyDescent="0.25">
      <c r="A1680" s="36"/>
      <c r="B1680" s="36"/>
      <c r="C1680" s="37"/>
      <c r="D1680" s="37"/>
      <c r="E1680" s="37"/>
      <c r="F1680" s="37"/>
      <c r="G1680" s="37"/>
      <c r="H1680" s="37"/>
    </row>
    <row r="1681" spans="1:8" x14ac:dyDescent="0.25">
      <c r="A1681" s="36"/>
      <c r="B1681" s="36"/>
      <c r="C1681" s="37"/>
      <c r="D1681" s="37"/>
      <c r="E1681" s="37"/>
      <c r="F1681" s="37"/>
      <c r="G1681" s="37"/>
      <c r="H1681" s="37"/>
    </row>
    <row r="1682" spans="1:8" x14ac:dyDescent="0.25">
      <c r="A1682" s="36"/>
      <c r="B1682" s="36"/>
      <c r="C1682" s="37"/>
      <c r="D1682" s="37"/>
      <c r="E1682" s="37"/>
      <c r="F1682" s="37"/>
      <c r="G1682" s="37"/>
      <c r="H1682" s="37"/>
    </row>
    <row r="1683" spans="1:8" x14ac:dyDescent="0.25">
      <c r="A1683" s="36"/>
      <c r="B1683" s="36"/>
      <c r="C1683" s="37"/>
      <c r="D1683" s="37"/>
      <c r="E1683" s="37"/>
      <c r="F1683" s="37"/>
      <c r="G1683" s="37"/>
      <c r="H1683" s="37"/>
    </row>
    <row r="1684" spans="1:8" x14ac:dyDescent="0.25">
      <c r="A1684" s="36"/>
      <c r="B1684" s="36"/>
      <c r="C1684" s="37"/>
      <c r="D1684" s="37"/>
      <c r="E1684" s="37"/>
      <c r="F1684" s="37"/>
      <c r="G1684" s="37"/>
      <c r="H1684" s="37"/>
    </row>
    <row r="1685" spans="1:8" x14ac:dyDescent="0.25">
      <c r="A1685" s="36"/>
      <c r="B1685" s="36"/>
      <c r="C1685" s="37"/>
      <c r="D1685" s="37"/>
      <c r="E1685" s="37"/>
      <c r="F1685" s="37"/>
      <c r="G1685" s="37"/>
      <c r="H1685" s="37"/>
    </row>
    <row r="1686" spans="1:8" x14ac:dyDescent="0.25">
      <c r="A1686" s="36"/>
      <c r="B1686" s="36"/>
      <c r="C1686" s="37"/>
      <c r="D1686" s="37"/>
      <c r="E1686" s="37"/>
      <c r="F1686" s="37"/>
      <c r="G1686" s="37"/>
      <c r="H1686" s="37"/>
    </row>
    <row r="1687" spans="1:8" x14ac:dyDescent="0.25">
      <c r="A1687" s="36"/>
      <c r="B1687" s="36"/>
      <c r="C1687" s="37"/>
      <c r="D1687" s="37"/>
      <c r="E1687" s="37"/>
      <c r="F1687" s="37"/>
      <c r="G1687" s="37"/>
      <c r="H1687" s="37"/>
    </row>
    <row r="1688" spans="1:8" x14ac:dyDescent="0.25">
      <c r="A1688" s="36"/>
      <c r="B1688" s="36"/>
      <c r="C1688" s="37"/>
      <c r="D1688" s="37"/>
      <c r="E1688" s="37"/>
      <c r="F1688" s="37"/>
      <c r="G1688" s="37"/>
      <c r="H1688" s="37"/>
    </row>
    <row r="1689" spans="1:8" x14ac:dyDescent="0.25">
      <c r="A1689" s="36"/>
      <c r="B1689" s="36"/>
      <c r="C1689" s="37"/>
      <c r="D1689" s="37"/>
      <c r="E1689" s="37"/>
      <c r="F1689" s="37"/>
      <c r="G1689" s="37"/>
      <c r="H1689" s="37"/>
    </row>
    <row r="1690" spans="1:8" x14ac:dyDescent="0.25">
      <c r="A1690" s="36"/>
      <c r="B1690" s="36"/>
      <c r="C1690" s="37"/>
      <c r="D1690" s="37"/>
      <c r="E1690" s="37"/>
      <c r="F1690" s="37"/>
      <c r="G1690" s="37"/>
      <c r="H1690" s="37"/>
    </row>
    <row r="1691" spans="1:8" x14ac:dyDescent="0.25">
      <c r="A1691" s="36"/>
      <c r="B1691" s="36"/>
      <c r="C1691" s="37"/>
      <c r="D1691" s="37"/>
      <c r="E1691" s="37"/>
      <c r="F1691" s="37"/>
      <c r="G1691" s="37"/>
      <c r="H1691" s="37"/>
    </row>
    <row r="1692" spans="1:8" x14ac:dyDescent="0.25">
      <c r="A1692" s="36"/>
      <c r="B1692" s="36"/>
      <c r="C1692" s="37"/>
      <c r="D1692" s="37"/>
      <c r="E1692" s="37"/>
      <c r="F1692" s="37"/>
      <c r="G1692" s="37"/>
      <c r="H1692" s="37"/>
    </row>
    <row r="1693" spans="1:8" x14ac:dyDescent="0.25">
      <c r="A1693" s="36"/>
      <c r="B1693" s="36"/>
      <c r="C1693" s="37"/>
      <c r="D1693" s="37"/>
      <c r="E1693" s="37"/>
      <c r="F1693" s="37"/>
      <c r="G1693" s="37"/>
      <c r="H1693" s="37"/>
    </row>
    <row r="1694" spans="1:8" x14ac:dyDescent="0.25">
      <c r="A1694" s="36"/>
      <c r="B1694" s="36"/>
      <c r="C1694" s="37"/>
      <c r="D1694" s="37"/>
      <c r="E1694" s="37"/>
      <c r="F1694" s="37"/>
      <c r="G1694" s="37"/>
      <c r="H1694" s="37"/>
    </row>
    <row r="1695" spans="1:8" x14ac:dyDescent="0.25">
      <c r="A1695" s="36"/>
      <c r="B1695" s="36"/>
      <c r="C1695" s="37"/>
      <c r="D1695" s="37"/>
      <c r="E1695" s="37"/>
      <c r="F1695" s="37"/>
      <c r="G1695" s="37"/>
      <c r="H1695" s="37"/>
    </row>
    <row r="1696" spans="1:8" x14ac:dyDescent="0.25">
      <c r="A1696" s="36"/>
      <c r="B1696" s="36"/>
      <c r="C1696" s="37"/>
      <c r="D1696" s="37"/>
      <c r="E1696" s="37"/>
      <c r="F1696" s="37"/>
      <c r="G1696" s="37"/>
      <c r="H1696" s="37"/>
    </row>
    <row r="1697" spans="1:8" x14ac:dyDescent="0.25">
      <c r="A1697" s="36"/>
      <c r="B1697" s="36"/>
      <c r="C1697" s="37"/>
      <c r="D1697" s="37"/>
      <c r="E1697" s="37"/>
      <c r="F1697" s="37"/>
      <c r="G1697" s="37"/>
      <c r="H1697" s="37"/>
    </row>
    <row r="1698" spans="1:8" x14ac:dyDescent="0.25">
      <c r="A1698" s="36"/>
      <c r="B1698" s="36"/>
      <c r="C1698" s="37"/>
      <c r="D1698" s="37"/>
      <c r="E1698" s="37"/>
      <c r="F1698" s="37"/>
      <c r="G1698" s="37"/>
      <c r="H1698" s="37"/>
    </row>
    <row r="1699" spans="1:8" x14ac:dyDescent="0.25">
      <c r="A1699" s="36"/>
      <c r="B1699" s="36"/>
      <c r="C1699" s="37"/>
      <c r="D1699" s="37"/>
      <c r="E1699" s="37"/>
      <c r="F1699" s="37"/>
      <c r="G1699" s="37"/>
      <c r="H1699" s="37"/>
    </row>
    <row r="1700" spans="1:8" x14ac:dyDescent="0.25">
      <c r="A1700" s="36"/>
      <c r="B1700" s="36"/>
      <c r="C1700" s="37"/>
      <c r="D1700" s="37"/>
      <c r="E1700" s="37"/>
      <c r="F1700" s="37"/>
      <c r="G1700" s="37"/>
      <c r="H1700" s="37"/>
    </row>
    <row r="1701" spans="1:8" x14ac:dyDescent="0.25">
      <c r="A1701" s="36"/>
      <c r="B1701" s="36"/>
      <c r="C1701" s="37"/>
      <c r="D1701" s="37"/>
      <c r="E1701" s="37"/>
      <c r="F1701" s="37"/>
      <c r="G1701" s="37"/>
      <c r="H1701" s="37"/>
    </row>
    <row r="1702" spans="1:8" x14ac:dyDescent="0.25">
      <c r="A1702" s="36"/>
      <c r="B1702" s="36"/>
      <c r="C1702" s="37"/>
      <c r="D1702" s="37"/>
      <c r="E1702" s="37"/>
      <c r="F1702" s="37"/>
      <c r="G1702" s="37"/>
      <c r="H1702" s="37"/>
    </row>
    <row r="1703" spans="1:8" x14ac:dyDescent="0.25">
      <c r="A1703" s="36"/>
      <c r="B1703" s="36"/>
      <c r="C1703" s="37"/>
      <c r="D1703" s="37"/>
      <c r="E1703" s="37"/>
      <c r="F1703" s="37"/>
      <c r="G1703" s="37"/>
      <c r="H1703" s="37"/>
    </row>
    <row r="1704" spans="1:8" x14ac:dyDescent="0.25">
      <c r="A1704" s="36"/>
      <c r="B1704" s="36"/>
      <c r="C1704" s="37"/>
      <c r="D1704" s="37"/>
      <c r="E1704" s="37"/>
      <c r="F1704" s="37"/>
      <c r="G1704" s="37"/>
      <c r="H1704" s="37"/>
    </row>
    <row r="1705" spans="1:8" x14ac:dyDescent="0.25">
      <c r="A1705" s="36"/>
      <c r="B1705" s="36"/>
      <c r="C1705" s="37"/>
      <c r="D1705" s="37"/>
      <c r="E1705" s="37"/>
      <c r="F1705" s="37"/>
      <c r="G1705" s="37"/>
      <c r="H1705" s="37"/>
    </row>
    <row r="1706" spans="1:8" x14ac:dyDescent="0.25">
      <c r="A1706" s="36"/>
      <c r="B1706" s="36"/>
      <c r="C1706" s="37"/>
      <c r="D1706" s="37"/>
      <c r="E1706" s="37"/>
      <c r="F1706" s="37"/>
      <c r="G1706" s="37"/>
      <c r="H1706" s="37"/>
    </row>
    <row r="1707" spans="1:8" x14ac:dyDescent="0.25">
      <c r="A1707" s="36"/>
      <c r="B1707" s="36"/>
      <c r="C1707" s="37"/>
      <c r="D1707" s="37"/>
      <c r="E1707" s="37"/>
      <c r="F1707" s="37"/>
      <c r="G1707" s="37"/>
      <c r="H1707" s="37"/>
    </row>
    <row r="1708" spans="1:8" x14ac:dyDescent="0.25">
      <c r="A1708" s="36"/>
      <c r="B1708" s="36"/>
      <c r="C1708" s="37"/>
      <c r="D1708" s="37"/>
      <c r="E1708" s="37"/>
      <c r="F1708" s="37"/>
      <c r="G1708" s="37"/>
      <c r="H1708" s="37"/>
    </row>
    <row r="1709" spans="1:8" x14ac:dyDescent="0.25">
      <c r="A1709" s="36"/>
      <c r="B1709" s="36"/>
      <c r="C1709" s="37"/>
      <c r="D1709" s="37"/>
      <c r="E1709" s="37"/>
      <c r="F1709" s="37"/>
      <c r="G1709" s="37"/>
      <c r="H1709" s="37"/>
    </row>
    <row r="1710" spans="1:8" x14ac:dyDescent="0.25">
      <c r="A1710" s="36"/>
      <c r="B1710" s="36"/>
      <c r="C1710" s="37"/>
      <c r="D1710" s="37"/>
      <c r="E1710" s="37"/>
      <c r="F1710" s="37"/>
      <c r="G1710" s="37"/>
      <c r="H1710" s="37"/>
    </row>
    <row r="1711" spans="1:8" x14ac:dyDescent="0.25">
      <c r="A1711" s="36"/>
      <c r="B1711" s="36"/>
      <c r="C1711" s="37"/>
      <c r="D1711" s="37"/>
      <c r="E1711" s="37"/>
      <c r="F1711" s="37"/>
      <c r="G1711" s="37"/>
      <c r="H1711" s="37"/>
    </row>
    <row r="1712" spans="1:8" x14ac:dyDescent="0.25">
      <c r="A1712" s="36"/>
      <c r="B1712" s="36"/>
      <c r="C1712" s="37"/>
      <c r="D1712" s="37"/>
      <c r="E1712" s="37"/>
      <c r="F1712" s="37"/>
      <c r="G1712" s="37"/>
      <c r="H1712" s="37"/>
    </row>
    <row r="1713" spans="1:8" x14ac:dyDescent="0.25">
      <c r="A1713" s="36"/>
      <c r="B1713" s="36"/>
      <c r="C1713" s="37"/>
      <c r="D1713" s="37"/>
      <c r="E1713" s="37"/>
      <c r="F1713" s="37"/>
      <c r="G1713" s="37"/>
      <c r="H1713" s="37"/>
    </row>
    <row r="1714" spans="1:8" x14ac:dyDescent="0.25">
      <c r="A1714" s="36"/>
      <c r="B1714" s="36"/>
      <c r="C1714" s="37"/>
      <c r="D1714" s="37"/>
      <c r="E1714" s="37"/>
      <c r="F1714" s="37"/>
      <c r="G1714" s="37"/>
      <c r="H1714" s="37"/>
    </row>
    <row r="1715" spans="1:8" x14ac:dyDescent="0.25">
      <c r="A1715" s="36"/>
      <c r="B1715" s="36"/>
      <c r="C1715" s="37"/>
      <c r="D1715" s="37"/>
      <c r="E1715" s="37"/>
      <c r="F1715" s="37"/>
      <c r="G1715" s="37"/>
      <c r="H1715" s="37"/>
    </row>
    <row r="1716" spans="1:8" x14ac:dyDescent="0.25">
      <c r="A1716" s="36"/>
      <c r="B1716" s="36"/>
      <c r="C1716" s="37"/>
      <c r="D1716" s="37"/>
      <c r="E1716" s="37"/>
      <c r="F1716" s="37"/>
      <c r="G1716" s="37"/>
      <c r="H1716" s="37"/>
    </row>
    <row r="1717" spans="1:8" x14ac:dyDescent="0.25">
      <c r="A1717" s="36"/>
      <c r="B1717" s="36"/>
      <c r="C1717" s="37"/>
      <c r="D1717" s="37"/>
      <c r="E1717" s="37"/>
      <c r="F1717" s="37"/>
      <c r="G1717" s="37"/>
      <c r="H1717" s="37"/>
    </row>
    <row r="1718" spans="1:8" x14ac:dyDescent="0.25">
      <c r="A1718" s="36"/>
      <c r="B1718" s="36"/>
      <c r="C1718" s="37"/>
      <c r="D1718" s="37"/>
      <c r="E1718" s="37"/>
      <c r="F1718" s="37"/>
      <c r="G1718" s="37"/>
      <c r="H1718" s="37"/>
    </row>
    <row r="1719" spans="1:8" x14ac:dyDescent="0.25">
      <c r="A1719" s="36"/>
      <c r="B1719" s="36"/>
      <c r="C1719" s="37"/>
      <c r="D1719" s="37"/>
      <c r="E1719" s="37"/>
      <c r="F1719" s="37"/>
      <c r="G1719" s="37"/>
      <c r="H1719" s="37"/>
    </row>
    <row r="1720" spans="1:8" x14ac:dyDescent="0.25">
      <c r="A1720" s="36"/>
      <c r="B1720" s="36"/>
      <c r="C1720" s="37"/>
      <c r="D1720" s="37"/>
      <c r="E1720" s="37"/>
      <c r="F1720" s="37"/>
      <c r="G1720" s="37"/>
      <c r="H1720" s="37"/>
    </row>
    <row r="1721" spans="1:8" x14ac:dyDescent="0.25">
      <c r="A1721" s="36"/>
      <c r="B1721" s="36"/>
      <c r="C1721" s="37"/>
      <c r="D1721" s="37"/>
      <c r="E1721" s="37"/>
      <c r="F1721" s="37"/>
      <c r="G1721" s="37"/>
      <c r="H1721" s="37"/>
    </row>
    <row r="1722" spans="1:8" x14ac:dyDescent="0.25">
      <c r="A1722" s="36"/>
      <c r="B1722" s="36"/>
      <c r="C1722" s="37"/>
      <c r="D1722" s="37"/>
      <c r="E1722" s="37"/>
      <c r="F1722" s="37"/>
      <c r="G1722" s="37"/>
      <c r="H1722" s="37"/>
    </row>
    <row r="1723" spans="1:8" x14ac:dyDescent="0.25">
      <c r="A1723" s="36"/>
      <c r="B1723" s="36"/>
      <c r="C1723" s="37"/>
      <c r="D1723" s="37"/>
      <c r="E1723" s="37"/>
      <c r="F1723" s="37"/>
      <c r="G1723" s="37"/>
      <c r="H1723" s="37"/>
    </row>
    <row r="1724" spans="1:8" x14ac:dyDescent="0.25">
      <c r="A1724" s="36"/>
      <c r="B1724" s="36"/>
      <c r="C1724" s="37"/>
      <c r="D1724" s="37"/>
      <c r="E1724" s="37"/>
      <c r="F1724" s="37"/>
      <c r="G1724" s="37"/>
      <c r="H1724" s="37"/>
    </row>
    <row r="1725" spans="1:8" x14ac:dyDescent="0.25">
      <c r="A1725" s="36"/>
      <c r="B1725" s="36"/>
      <c r="C1725" s="37"/>
      <c r="D1725" s="37"/>
      <c r="E1725" s="37"/>
      <c r="F1725" s="37"/>
      <c r="G1725" s="37"/>
      <c r="H1725" s="37"/>
    </row>
    <row r="1726" spans="1:8" x14ac:dyDescent="0.25">
      <c r="A1726" s="36"/>
      <c r="B1726" s="36"/>
      <c r="C1726" s="37"/>
      <c r="D1726" s="37"/>
      <c r="E1726" s="37"/>
      <c r="F1726" s="37"/>
      <c r="G1726" s="37"/>
      <c r="H1726" s="37"/>
    </row>
    <row r="1727" spans="1:8" x14ac:dyDescent="0.25">
      <c r="A1727" s="36"/>
      <c r="B1727" s="36"/>
      <c r="C1727" s="37"/>
      <c r="D1727" s="37"/>
      <c r="E1727" s="37"/>
      <c r="F1727" s="37"/>
      <c r="G1727" s="37"/>
      <c r="H1727" s="37"/>
    </row>
    <row r="1728" spans="1:8" x14ac:dyDescent="0.25">
      <c r="A1728" s="36"/>
      <c r="B1728" s="36"/>
      <c r="C1728" s="37"/>
      <c r="D1728" s="37"/>
      <c r="E1728" s="37"/>
      <c r="F1728" s="37"/>
      <c r="G1728" s="37"/>
      <c r="H1728" s="37"/>
    </row>
    <row r="1729" spans="1:8" x14ac:dyDescent="0.25">
      <c r="A1729" s="36"/>
      <c r="B1729" s="36"/>
      <c r="C1729" s="37"/>
      <c r="D1729" s="37"/>
      <c r="E1729" s="37"/>
      <c r="F1729" s="37"/>
      <c r="G1729" s="37"/>
      <c r="H1729" s="37"/>
    </row>
    <row r="1730" spans="1:8" x14ac:dyDescent="0.25">
      <c r="A1730" s="36"/>
      <c r="B1730" s="36"/>
      <c r="C1730" s="37"/>
      <c r="D1730" s="37"/>
      <c r="E1730" s="37"/>
      <c r="F1730" s="37"/>
      <c r="G1730" s="37"/>
      <c r="H1730" s="37"/>
    </row>
    <row r="1731" spans="1:8" x14ac:dyDescent="0.25">
      <c r="A1731" s="36"/>
      <c r="B1731" s="36"/>
      <c r="C1731" s="37"/>
      <c r="D1731" s="37"/>
      <c r="E1731" s="37"/>
      <c r="F1731" s="37"/>
      <c r="G1731" s="37"/>
      <c r="H1731" s="37"/>
    </row>
    <row r="1732" spans="1:8" x14ac:dyDescent="0.25">
      <c r="A1732" s="36"/>
      <c r="B1732" s="36"/>
      <c r="C1732" s="37"/>
      <c r="D1732" s="37"/>
      <c r="E1732" s="37"/>
      <c r="F1732" s="37"/>
      <c r="G1732" s="37"/>
      <c r="H1732" s="37"/>
    </row>
    <row r="1733" spans="1:8" x14ac:dyDescent="0.25">
      <c r="A1733" s="36"/>
      <c r="B1733" s="36"/>
      <c r="C1733" s="37"/>
      <c r="D1733" s="37"/>
      <c r="E1733" s="37"/>
      <c r="F1733" s="37"/>
      <c r="G1733" s="37"/>
      <c r="H1733" s="37"/>
    </row>
    <row r="1734" spans="1:8" x14ac:dyDescent="0.25">
      <c r="A1734" s="36"/>
      <c r="B1734" s="36"/>
      <c r="C1734" s="37"/>
      <c r="D1734" s="37"/>
      <c r="E1734" s="37"/>
      <c r="F1734" s="37"/>
      <c r="G1734" s="37"/>
      <c r="H1734" s="37"/>
    </row>
    <row r="1735" spans="1:8" x14ac:dyDescent="0.25">
      <c r="A1735" s="36"/>
      <c r="B1735" s="36"/>
      <c r="C1735" s="37"/>
      <c r="D1735" s="37"/>
      <c r="E1735" s="37"/>
      <c r="F1735" s="37"/>
      <c r="G1735" s="37"/>
      <c r="H1735" s="37"/>
    </row>
    <row r="1736" spans="1:8" x14ac:dyDescent="0.25">
      <c r="A1736" s="36"/>
      <c r="B1736" s="36"/>
      <c r="C1736" s="37"/>
      <c r="D1736" s="37"/>
      <c r="E1736" s="37"/>
      <c r="F1736" s="37"/>
      <c r="G1736" s="37"/>
      <c r="H1736" s="37"/>
    </row>
    <row r="1737" spans="1:8" x14ac:dyDescent="0.25">
      <c r="A1737" s="36"/>
      <c r="B1737" s="36"/>
      <c r="C1737" s="37"/>
      <c r="D1737" s="37"/>
      <c r="E1737" s="37"/>
      <c r="F1737" s="37"/>
      <c r="G1737" s="37"/>
      <c r="H1737" s="37"/>
    </row>
    <row r="1738" spans="1:8" x14ac:dyDescent="0.25">
      <c r="A1738" s="36"/>
      <c r="B1738" s="36"/>
      <c r="C1738" s="37"/>
      <c r="D1738" s="37"/>
      <c r="E1738" s="37"/>
      <c r="F1738" s="37"/>
      <c r="G1738" s="37"/>
      <c r="H1738" s="37"/>
    </row>
    <row r="1739" spans="1:8" x14ac:dyDescent="0.25">
      <c r="A1739" s="36"/>
      <c r="B1739" s="36"/>
      <c r="C1739" s="37"/>
      <c r="D1739" s="37"/>
      <c r="E1739" s="37"/>
      <c r="F1739" s="37"/>
      <c r="G1739" s="37"/>
      <c r="H1739" s="37"/>
    </row>
    <row r="1740" spans="1:8" x14ac:dyDescent="0.25">
      <c r="A1740" s="36"/>
      <c r="B1740" s="36"/>
      <c r="C1740" s="37"/>
      <c r="D1740" s="37"/>
      <c r="E1740" s="37"/>
      <c r="F1740" s="37"/>
      <c r="G1740" s="37"/>
      <c r="H1740" s="37"/>
    </row>
    <row r="1741" spans="1:8" x14ac:dyDescent="0.25">
      <c r="A1741" s="36"/>
      <c r="B1741" s="36"/>
      <c r="C1741" s="37"/>
      <c r="D1741" s="37"/>
      <c r="E1741" s="37"/>
      <c r="F1741" s="37"/>
      <c r="G1741" s="37"/>
      <c r="H1741" s="37"/>
    </row>
    <row r="1742" spans="1:8" x14ac:dyDescent="0.25">
      <c r="A1742" s="36"/>
      <c r="B1742" s="36"/>
      <c r="C1742" s="37"/>
      <c r="D1742" s="37"/>
      <c r="E1742" s="37"/>
      <c r="F1742" s="37"/>
      <c r="G1742" s="37"/>
      <c r="H1742" s="37"/>
    </row>
    <row r="1743" spans="1:8" x14ac:dyDescent="0.25">
      <c r="A1743" s="36"/>
      <c r="B1743" s="36"/>
      <c r="C1743" s="37"/>
      <c r="D1743" s="37"/>
      <c r="E1743" s="37"/>
      <c r="F1743" s="37"/>
      <c r="G1743" s="37"/>
      <c r="H1743" s="37"/>
    </row>
    <row r="1744" spans="1:8" x14ac:dyDescent="0.25">
      <c r="A1744" s="36"/>
      <c r="B1744" s="36"/>
      <c r="C1744" s="37"/>
      <c r="D1744" s="37"/>
      <c r="E1744" s="37"/>
      <c r="F1744" s="37"/>
      <c r="G1744" s="37"/>
      <c r="H1744" s="37"/>
    </row>
    <row r="1745" spans="1:8" x14ac:dyDescent="0.25">
      <c r="A1745" s="36"/>
      <c r="B1745" s="36"/>
      <c r="C1745" s="37"/>
      <c r="D1745" s="37"/>
      <c r="E1745" s="37"/>
      <c r="F1745" s="37"/>
      <c r="G1745" s="37"/>
      <c r="H1745" s="37"/>
    </row>
    <row r="1746" spans="1:8" x14ac:dyDescent="0.25">
      <c r="A1746" s="36"/>
      <c r="B1746" s="36"/>
      <c r="C1746" s="37"/>
      <c r="D1746" s="37"/>
      <c r="E1746" s="37"/>
      <c r="F1746" s="37"/>
      <c r="G1746" s="37"/>
      <c r="H1746" s="37"/>
    </row>
    <row r="1747" spans="1:8" x14ac:dyDescent="0.25">
      <c r="A1747" s="36"/>
      <c r="B1747" s="36"/>
      <c r="C1747" s="37"/>
      <c r="D1747" s="37"/>
      <c r="E1747" s="37"/>
      <c r="F1747" s="37"/>
      <c r="G1747" s="37"/>
      <c r="H1747" s="37"/>
    </row>
    <row r="1748" spans="1:8" x14ac:dyDescent="0.25">
      <c r="A1748" s="36"/>
      <c r="B1748" s="36"/>
      <c r="C1748" s="37"/>
      <c r="D1748" s="37"/>
      <c r="E1748" s="37"/>
      <c r="F1748" s="37"/>
      <c r="G1748" s="37"/>
      <c r="H1748" s="37"/>
    </row>
    <row r="1749" spans="1:8" x14ac:dyDescent="0.25">
      <c r="A1749" s="36"/>
      <c r="B1749" s="36"/>
      <c r="C1749" s="37"/>
      <c r="D1749" s="37"/>
      <c r="E1749" s="37"/>
      <c r="F1749" s="37"/>
      <c r="G1749" s="37"/>
      <c r="H1749" s="37"/>
    </row>
    <row r="1750" spans="1:8" x14ac:dyDescent="0.25">
      <c r="A1750" s="36"/>
      <c r="B1750" s="36"/>
      <c r="C1750" s="37"/>
      <c r="D1750" s="37"/>
      <c r="E1750" s="37"/>
      <c r="F1750" s="37"/>
      <c r="G1750" s="37"/>
      <c r="H1750" s="37"/>
    </row>
    <row r="1751" spans="1:8" x14ac:dyDescent="0.25">
      <c r="A1751" s="36"/>
      <c r="B1751" s="36"/>
      <c r="C1751" s="37"/>
      <c r="D1751" s="37"/>
      <c r="E1751" s="37"/>
      <c r="F1751" s="37"/>
      <c r="G1751" s="37"/>
      <c r="H1751" s="37"/>
    </row>
    <row r="1752" spans="1:8" x14ac:dyDescent="0.25">
      <c r="A1752" s="36"/>
      <c r="B1752" s="36"/>
      <c r="C1752" s="37"/>
      <c r="D1752" s="37"/>
      <c r="E1752" s="37"/>
      <c r="F1752" s="37"/>
      <c r="G1752" s="37"/>
      <c r="H1752" s="37"/>
    </row>
    <row r="1753" spans="1:8" x14ac:dyDescent="0.25">
      <c r="A1753" s="36"/>
      <c r="B1753" s="36"/>
      <c r="C1753" s="37"/>
      <c r="D1753" s="37"/>
      <c r="E1753" s="37"/>
      <c r="F1753" s="37"/>
      <c r="G1753" s="37"/>
      <c r="H1753" s="37"/>
    </row>
    <row r="1754" spans="1:8" x14ac:dyDescent="0.25">
      <c r="A1754" s="36"/>
      <c r="B1754" s="36"/>
      <c r="C1754" s="37"/>
      <c r="D1754" s="37"/>
      <c r="E1754" s="37"/>
      <c r="F1754" s="37"/>
      <c r="G1754" s="37"/>
      <c r="H1754" s="37"/>
    </row>
    <row r="1755" spans="1:8" x14ac:dyDescent="0.25">
      <c r="A1755" s="36"/>
      <c r="B1755" s="36"/>
      <c r="C1755" s="37"/>
      <c r="D1755" s="37"/>
      <c r="E1755" s="37"/>
      <c r="F1755" s="37"/>
      <c r="G1755" s="37"/>
      <c r="H1755" s="37"/>
    </row>
    <row r="1756" spans="1:8" x14ac:dyDescent="0.25">
      <c r="A1756" s="36"/>
      <c r="B1756" s="36"/>
      <c r="C1756" s="37"/>
      <c r="D1756" s="37"/>
      <c r="E1756" s="37"/>
      <c r="F1756" s="37"/>
      <c r="G1756" s="37"/>
      <c r="H1756" s="37"/>
    </row>
    <row r="1757" spans="1:8" x14ac:dyDescent="0.25">
      <c r="A1757" s="36"/>
      <c r="B1757" s="36"/>
      <c r="C1757" s="37"/>
      <c r="D1757" s="37"/>
      <c r="E1757" s="37"/>
      <c r="F1757" s="37"/>
      <c r="G1757" s="37"/>
      <c r="H1757" s="37"/>
    </row>
    <row r="1758" spans="1:8" x14ac:dyDescent="0.25">
      <c r="A1758" s="36"/>
      <c r="B1758" s="36"/>
      <c r="C1758" s="37"/>
      <c r="D1758" s="37"/>
      <c r="E1758" s="37"/>
      <c r="F1758" s="37"/>
      <c r="G1758" s="37"/>
      <c r="H1758" s="37"/>
    </row>
    <row r="1759" spans="1:8" x14ac:dyDescent="0.25">
      <c r="A1759" s="36"/>
      <c r="B1759" s="36"/>
      <c r="C1759" s="37"/>
      <c r="D1759" s="37"/>
      <c r="E1759" s="37"/>
      <c r="F1759" s="37"/>
      <c r="G1759" s="37"/>
      <c r="H1759" s="37"/>
    </row>
    <row r="1760" spans="1:8" x14ac:dyDescent="0.25">
      <c r="A1760" s="36"/>
      <c r="B1760" s="36"/>
      <c r="C1760" s="37"/>
      <c r="D1760" s="37"/>
      <c r="E1760" s="37"/>
      <c r="F1760" s="37"/>
      <c r="G1760" s="37"/>
      <c r="H1760" s="37"/>
    </row>
    <row r="1761" spans="1:8" x14ac:dyDescent="0.25">
      <c r="A1761" s="36"/>
      <c r="B1761" s="36"/>
      <c r="C1761" s="37"/>
      <c r="D1761" s="37"/>
      <c r="E1761" s="37"/>
      <c r="F1761" s="37"/>
      <c r="G1761" s="37"/>
      <c r="H1761" s="37"/>
    </row>
    <row r="1762" spans="1:8" x14ac:dyDescent="0.25">
      <c r="A1762" s="36"/>
      <c r="B1762" s="36"/>
      <c r="C1762" s="37"/>
      <c r="D1762" s="37"/>
      <c r="E1762" s="37"/>
      <c r="F1762" s="37"/>
      <c r="G1762" s="37"/>
      <c r="H1762" s="37"/>
    </row>
    <row r="1763" spans="1:8" x14ac:dyDescent="0.25">
      <c r="A1763" s="36"/>
      <c r="B1763" s="36"/>
      <c r="C1763" s="37"/>
      <c r="D1763" s="37"/>
      <c r="E1763" s="37"/>
      <c r="F1763" s="37"/>
      <c r="G1763" s="37"/>
      <c r="H1763" s="37"/>
    </row>
    <row r="1764" spans="1:8" x14ac:dyDescent="0.25">
      <c r="A1764" s="36"/>
      <c r="B1764" s="36"/>
      <c r="C1764" s="37"/>
      <c r="D1764" s="37"/>
      <c r="E1764" s="37"/>
      <c r="F1764" s="37"/>
      <c r="G1764" s="37"/>
      <c r="H1764" s="37"/>
    </row>
    <row r="1765" spans="1:8" x14ac:dyDescent="0.25">
      <c r="A1765" s="36"/>
      <c r="B1765" s="36"/>
      <c r="C1765" s="37"/>
      <c r="D1765" s="37"/>
      <c r="E1765" s="37"/>
      <c r="F1765" s="37"/>
      <c r="G1765" s="37"/>
      <c r="H1765" s="37"/>
    </row>
    <row r="1766" spans="1:8" x14ac:dyDescent="0.25">
      <c r="A1766" s="36"/>
      <c r="B1766" s="36"/>
      <c r="C1766" s="37"/>
      <c r="D1766" s="37"/>
      <c r="E1766" s="37"/>
      <c r="F1766" s="37"/>
      <c r="G1766" s="37"/>
      <c r="H1766" s="37"/>
    </row>
    <row r="1767" spans="1:8" x14ac:dyDescent="0.25">
      <c r="A1767" s="36"/>
      <c r="B1767" s="36"/>
      <c r="C1767" s="37"/>
      <c r="D1767" s="37"/>
      <c r="E1767" s="37"/>
      <c r="F1767" s="37"/>
      <c r="G1767" s="37"/>
      <c r="H1767" s="37"/>
    </row>
    <row r="1768" spans="1:8" x14ac:dyDescent="0.25">
      <c r="A1768" s="36"/>
      <c r="B1768" s="36"/>
      <c r="C1768" s="37"/>
      <c r="D1768" s="37"/>
      <c r="E1768" s="37"/>
      <c r="F1768" s="37"/>
      <c r="G1768" s="37"/>
      <c r="H1768" s="37"/>
    </row>
    <row r="1769" spans="1:8" x14ac:dyDescent="0.25">
      <c r="A1769" s="36"/>
      <c r="B1769" s="36"/>
      <c r="C1769" s="37"/>
      <c r="D1769" s="37"/>
      <c r="E1769" s="37"/>
      <c r="F1769" s="37"/>
      <c r="G1769" s="37"/>
      <c r="H1769" s="37"/>
    </row>
    <row r="1770" spans="1:8" x14ac:dyDescent="0.25">
      <c r="A1770" s="36"/>
      <c r="B1770" s="36"/>
      <c r="C1770" s="37"/>
      <c r="D1770" s="37"/>
      <c r="E1770" s="37"/>
      <c r="F1770" s="37"/>
      <c r="G1770" s="37"/>
      <c r="H1770" s="37"/>
    </row>
    <row r="1771" spans="1:8" x14ac:dyDescent="0.25">
      <c r="A1771" s="36"/>
      <c r="B1771" s="36"/>
      <c r="C1771" s="37"/>
      <c r="D1771" s="37"/>
      <c r="E1771" s="37"/>
      <c r="F1771" s="37"/>
      <c r="G1771" s="37"/>
      <c r="H1771" s="37"/>
    </row>
    <row r="1772" spans="1:8" x14ac:dyDescent="0.25">
      <c r="A1772" s="36"/>
      <c r="B1772" s="36"/>
      <c r="C1772" s="37"/>
      <c r="D1772" s="37"/>
      <c r="E1772" s="37"/>
      <c r="F1772" s="37"/>
      <c r="G1772" s="37"/>
      <c r="H1772" s="37"/>
    </row>
    <row r="1773" spans="1:8" x14ac:dyDescent="0.25">
      <c r="A1773" s="36"/>
      <c r="B1773" s="36"/>
      <c r="C1773" s="37"/>
      <c r="D1773" s="37"/>
      <c r="E1773" s="37"/>
      <c r="F1773" s="37"/>
      <c r="G1773" s="37"/>
      <c r="H1773" s="37"/>
    </row>
    <row r="1774" spans="1:8" x14ac:dyDescent="0.25">
      <c r="A1774" s="36"/>
      <c r="B1774" s="36"/>
      <c r="C1774" s="37"/>
      <c r="D1774" s="37"/>
      <c r="E1774" s="37"/>
      <c r="F1774" s="37"/>
      <c r="G1774" s="37"/>
      <c r="H1774" s="37"/>
    </row>
    <row r="1775" spans="1:8" x14ac:dyDescent="0.25">
      <c r="A1775" s="36"/>
      <c r="B1775" s="36"/>
      <c r="C1775" s="37"/>
      <c r="D1775" s="37"/>
      <c r="E1775" s="37"/>
      <c r="F1775" s="37"/>
      <c r="G1775" s="37"/>
      <c r="H1775" s="37"/>
    </row>
    <row r="1776" spans="1:8" x14ac:dyDescent="0.25">
      <c r="A1776" s="36"/>
      <c r="B1776" s="36"/>
      <c r="C1776" s="37"/>
      <c r="D1776" s="37"/>
      <c r="E1776" s="37"/>
      <c r="F1776" s="37"/>
      <c r="G1776" s="37"/>
      <c r="H1776" s="37"/>
    </row>
    <row r="1777" spans="1:8" x14ac:dyDescent="0.25">
      <c r="A1777" s="36"/>
      <c r="B1777" s="36"/>
      <c r="C1777" s="37"/>
      <c r="D1777" s="37"/>
      <c r="E1777" s="37"/>
      <c r="F1777" s="37"/>
      <c r="G1777" s="37"/>
      <c r="H1777" s="37"/>
    </row>
    <row r="1778" spans="1:8" x14ac:dyDescent="0.25">
      <c r="A1778" s="36"/>
      <c r="B1778" s="36"/>
      <c r="C1778" s="37"/>
      <c r="D1778" s="37"/>
      <c r="E1778" s="37"/>
      <c r="F1778" s="37"/>
      <c r="G1778" s="37"/>
      <c r="H1778" s="37"/>
    </row>
    <row r="1779" spans="1:8" x14ac:dyDescent="0.25">
      <c r="A1779" s="36"/>
      <c r="B1779" s="36"/>
      <c r="C1779" s="37"/>
      <c r="D1779" s="37"/>
      <c r="E1779" s="37"/>
      <c r="F1779" s="37"/>
      <c r="G1779" s="37"/>
      <c r="H1779" s="37"/>
    </row>
    <row r="1780" spans="1:8" x14ac:dyDescent="0.25">
      <c r="A1780" s="36"/>
      <c r="B1780" s="36"/>
      <c r="C1780" s="37"/>
      <c r="D1780" s="37"/>
      <c r="E1780" s="37"/>
      <c r="F1780" s="37"/>
      <c r="G1780" s="37"/>
      <c r="H1780" s="37"/>
    </row>
    <row r="1781" spans="1:8" x14ac:dyDescent="0.25">
      <c r="A1781" s="36"/>
      <c r="B1781" s="36"/>
      <c r="C1781" s="37"/>
      <c r="D1781" s="37"/>
      <c r="E1781" s="37"/>
      <c r="F1781" s="37"/>
      <c r="G1781" s="37"/>
      <c r="H1781" s="37"/>
    </row>
    <row r="1782" spans="1:8" x14ac:dyDescent="0.25">
      <c r="A1782" s="36"/>
      <c r="B1782" s="36"/>
      <c r="C1782" s="37"/>
      <c r="D1782" s="37"/>
      <c r="E1782" s="37"/>
      <c r="F1782" s="37"/>
      <c r="G1782" s="37"/>
      <c r="H1782" s="37"/>
    </row>
    <row r="1783" spans="1:8" x14ac:dyDescent="0.25">
      <c r="A1783" s="36"/>
      <c r="B1783" s="36"/>
      <c r="C1783" s="37"/>
      <c r="D1783" s="37"/>
      <c r="E1783" s="37"/>
      <c r="F1783" s="37"/>
      <c r="G1783" s="37"/>
      <c r="H1783" s="37"/>
    </row>
    <row r="1784" spans="1:8" x14ac:dyDescent="0.25">
      <c r="A1784" s="36"/>
      <c r="B1784" s="36"/>
      <c r="C1784" s="37"/>
      <c r="D1784" s="37"/>
      <c r="E1784" s="37"/>
      <c r="F1784" s="37"/>
      <c r="G1784" s="37"/>
      <c r="H1784" s="37"/>
    </row>
    <row r="1785" spans="1:8" x14ac:dyDescent="0.25">
      <c r="A1785" s="36"/>
      <c r="B1785" s="36"/>
      <c r="C1785" s="37"/>
      <c r="D1785" s="37"/>
      <c r="E1785" s="37"/>
      <c r="F1785" s="37"/>
      <c r="G1785" s="37"/>
      <c r="H1785" s="37"/>
    </row>
    <row r="1786" spans="1:8" x14ac:dyDescent="0.25">
      <c r="A1786" s="36"/>
      <c r="B1786" s="36"/>
      <c r="C1786" s="37"/>
      <c r="D1786" s="37"/>
      <c r="E1786" s="37"/>
      <c r="F1786" s="37"/>
      <c r="G1786" s="37"/>
      <c r="H1786" s="37"/>
    </row>
    <row r="1787" spans="1:8" x14ac:dyDescent="0.25">
      <c r="A1787" s="36"/>
      <c r="B1787" s="36"/>
      <c r="C1787" s="37"/>
      <c r="D1787" s="37"/>
      <c r="E1787" s="37"/>
      <c r="F1787" s="37"/>
      <c r="G1787" s="37"/>
      <c r="H1787" s="37"/>
    </row>
    <row r="1788" spans="1:8" x14ac:dyDescent="0.25">
      <c r="A1788" s="36"/>
      <c r="B1788" s="36"/>
      <c r="C1788" s="37"/>
      <c r="D1788" s="37"/>
      <c r="E1788" s="37"/>
      <c r="F1788" s="37"/>
      <c r="G1788" s="37"/>
      <c r="H1788" s="37"/>
    </row>
    <row r="1789" spans="1:8" x14ac:dyDescent="0.25">
      <c r="A1789" s="36"/>
      <c r="B1789" s="36"/>
      <c r="C1789" s="37"/>
      <c r="D1789" s="37"/>
      <c r="E1789" s="37"/>
      <c r="F1789" s="37"/>
      <c r="G1789" s="37"/>
      <c r="H1789" s="37"/>
    </row>
    <row r="1790" spans="1:8" x14ac:dyDescent="0.25">
      <c r="A1790" s="36"/>
      <c r="B1790" s="36"/>
      <c r="C1790" s="37"/>
      <c r="D1790" s="37"/>
      <c r="E1790" s="37"/>
      <c r="F1790" s="37"/>
      <c r="G1790" s="37"/>
      <c r="H1790" s="37"/>
    </row>
    <row r="1791" spans="1:8" x14ac:dyDescent="0.25">
      <c r="A1791" s="36"/>
      <c r="B1791" s="36"/>
      <c r="C1791" s="37"/>
      <c r="D1791" s="37"/>
      <c r="E1791" s="37"/>
      <c r="F1791" s="37"/>
      <c r="G1791" s="37"/>
      <c r="H1791" s="37"/>
    </row>
    <row r="1792" spans="1:8" x14ac:dyDescent="0.25">
      <c r="A1792" s="36"/>
      <c r="B1792" s="36"/>
      <c r="C1792" s="37"/>
      <c r="D1792" s="37"/>
      <c r="E1792" s="37"/>
      <c r="F1792" s="37"/>
      <c r="G1792" s="37"/>
      <c r="H1792" s="37"/>
    </row>
    <row r="1793" spans="1:8" x14ac:dyDescent="0.25">
      <c r="A1793" s="36"/>
      <c r="B1793" s="36"/>
      <c r="C1793" s="37"/>
      <c r="D1793" s="37"/>
      <c r="E1793" s="37"/>
      <c r="F1793" s="37"/>
      <c r="G1793" s="37"/>
      <c r="H1793" s="37"/>
    </row>
    <row r="1794" spans="1:8" x14ac:dyDescent="0.25">
      <c r="A1794" s="36"/>
      <c r="B1794" s="36"/>
      <c r="C1794" s="37"/>
      <c r="D1794" s="37"/>
      <c r="E1794" s="37"/>
      <c r="F1794" s="37"/>
      <c r="G1794" s="37"/>
      <c r="H1794" s="37"/>
    </row>
    <row r="1795" spans="1:8" x14ac:dyDescent="0.25">
      <c r="A1795" s="36"/>
      <c r="B1795" s="36"/>
      <c r="C1795" s="37"/>
      <c r="D1795" s="37"/>
      <c r="E1795" s="37"/>
      <c r="F1795" s="37"/>
      <c r="G1795" s="37"/>
      <c r="H1795" s="37"/>
    </row>
    <row r="1796" spans="1:8" x14ac:dyDescent="0.25">
      <c r="A1796" s="36"/>
      <c r="B1796" s="36"/>
      <c r="C1796" s="37"/>
      <c r="D1796" s="37"/>
      <c r="E1796" s="37"/>
      <c r="F1796" s="37"/>
      <c r="G1796" s="37"/>
      <c r="H1796" s="37"/>
    </row>
    <row r="1797" spans="1:8" x14ac:dyDescent="0.25">
      <c r="A1797" s="36"/>
      <c r="B1797" s="36"/>
      <c r="C1797" s="37"/>
      <c r="D1797" s="37"/>
      <c r="E1797" s="37"/>
      <c r="F1797" s="37"/>
      <c r="G1797" s="37"/>
      <c r="H1797" s="37"/>
    </row>
    <row r="1798" spans="1:8" x14ac:dyDescent="0.25">
      <c r="A1798" s="36"/>
      <c r="B1798" s="36"/>
      <c r="C1798" s="37"/>
      <c r="D1798" s="37"/>
      <c r="E1798" s="37"/>
      <c r="F1798" s="37"/>
      <c r="G1798" s="37"/>
      <c r="H1798" s="37"/>
    </row>
    <row r="1799" spans="1:8" x14ac:dyDescent="0.25">
      <c r="A1799" s="36"/>
      <c r="B1799" s="36"/>
      <c r="C1799" s="37"/>
      <c r="D1799" s="37"/>
      <c r="E1799" s="37"/>
      <c r="F1799" s="37"/>
      <c r="G1799" s="37"/>
      <c r="H1799" s="37"/>
    </row>
    <row r="1800" spans="1:8" x14ac:dyDescent="0.25">
      <c r="A1800" s="36"/>
      <c r="B1800" s="36"/>
      <c r="C1800" s="37"/>
      <c r="D1800" s="37"/>
      <c r="E1800" s="37"/>
      <c r="F1800" s="37"/>
      <c r="G1800" s="37"/>
      <c r="H1800" s="37"/>
    </row>
    <row r="1801" spans="1:8" x14ac:dyDescent="0.25">
      <c r="A1801" s="36"/>
      <c r="B1801" s="36"/>
      <c r="C1801" s="37"/>
      <c r="D1801" s="37"/>
      <c r="E1801" s="37"/>
      <c r="F1801" s="37"/>
      <c r="G1801" s="37"/>
      <c r="H1801" s="37"/>
    </row>
    <row r="1802" spans="1:8" x14ac:dyDescent="0.25">
      <c r="A1802" s="36"/>
      <c r="B1802" s="36"/>
      <c r="C1802" s="37"/>
      <c r="D1802" s="37"/>
      <c r="E1802" s="37"/>
      <c r="F1802" s="37"/>
      <c r="G1802" s="37"/>
      <c r="H1802" s="37"/>
    </row>
    <row r="1803" spans="1:8" x14ac:dyDescent="0.25">
      <c r="A1803" s="36"/>
      <c r="B1803" s="36"/>
      <c r="C1803" s="37"/>
      <c r="D1803" s="37"/>
      <c r="E1803" s="37"/>
      <c r="F1803" s="37"/>
      <c r="G1803" s="37"/>
      <c r="H1803" s="37"/>
    </row>
    <row r="1804" spans="1:8" x14ac:dyDescent="0.25">
      <c r="A1804" s="36"/>
      <c r="B1804" s="36"/>
      <c r="C1804" s="37"/>
      <c r="D1804" s="37"/>
      <c r="E1804" s="37"/>
      <c r="F1804" s="37"/>
      <c r="G1804" s="37"/>
      <c r="H1804" s="37"/>
    </row>
    <row r="1805" spans="1:8" x14ac:dyDescent="0.25">
      <c r="A1805" s="36"/>
      <c r="B1805" s="36"/>
      <c r="C1805" s="37"/>
      <c r="D1805" s="37"/>
      <c r="E1805" s="37"/>
      <c r="F1805" s="37"/>
      <c r="G1805" s="37"/>
      <c r="H1805" s="37"/>
    </row>
    <row r="1806" spans="1:8" x14ac:dyDescent="0.25">
      <c r="A1806" s="36"/>
      <c r="B1806" s="36"/>
      <c r="C1806" s="37"/>
      <c r="D1806" s="37"/>
      <c r="E1806" s="37"/>
      <c r="F1806" s="37"/>
      <c r="G1806" s="37"/>
      <c r="H1806" s="37"/>
    </row>
    <row r="1807" spans="1:8" x14ac:dyDescent="0.25">
      <c r="A1807" s="36"/>
      <c r="B1807" s="36"/>
      <c r="C1807" s="37"/>
      <c r="D1807" s="37"/>
      <c r="E1807" s="37"/>
      <c r="F1807" s="37"/>
      <c r="G1807" s="37"/>
      <c r="H1807" s="37"/>
    </row>
    <row r="1808" spans="1:8" x14ac:dyDescent="0.25">
      <c r="A1808" s="36"/>
      <c r="B1808" s="36"/>
      <c r="C1808" s="37"/>
      <c r="D1808" s="37"/>
      <c r="E1808" s="37"/>
      <c r="F1808" s="37"/>
      <c r="G1808" s="37"/>
      <c r="H1808" s="37"/>
    </row>
    <row r="1809" spans="1:8" x14ac:dyDescent="0.25">
      <c r="A1809" s="36"/>
      <c r="B1809" s="36"/>
      <c r="C1809" s="37"/>
      <c r="D1809" s="37"/>
      <c r="E1809" s="37"/>
      <c r="F1809" s="37"/>
      <c r="G1809" s="37"/>
      <c r="H1809" s="37"/>
    </row>
    <row r="1810" spans="1:8" x14ac:dyDescent="0.25">
      <c r="A1810" s="36"/>
      <c r="B1810" s="36"/>
      <c r="C1810" s="37"/>
      <c r="D1810" s="37"/>
      <c r="E1810" s="37"/>
      <c r="F1810" s="37"/>
      <c r="G1810" s="37"/>
      <c r="H1810" s="37"/>
    </row>
    <row r="1811" spans="1:8" x14ac:dyDescent="0.25">
      <c r="A1811" s="36"/>
      <c r="B1811" s="36"/>
      <c r="C1811" s="37"/>
      <c r="D1811" s="37"/>
      <c r="E1811" s="37"/>
      <c r="F1811" s="37"/>
      <c r="G1811" s="37"/>
      <c r="H1811" s="37"/>
    </row>
    <row r="1812" spans="1:8" x14ac:dyDescent="0.25">
      <c r="A1812" s="36"/>
      <c r="B1812" s="36"/>
      <c r="C1812" s="37"/>
      <c r="D1812" s="37"/>
      <c r="E1812" s="37"/>
      <c r="F1812" s="37"/>
      <c r="G1812" s="37"/>
      <c r="H1812" s="37"/>
    </row>
    <row r="1813" spans="1:8" x14ac:dyDescent="0.25">
      <c r="A1813" s="36"/>
      <c r="B1813" s="36"/>
      <c r="C1813" s="37"/>
      <c r="D1813" s="37"/>
      <c r="E1813" s="37"/>
      <c r="F1813" s="37"/>
      <c r="G1813" s="37"/>
      <c r="H1813" s="37"/>
    </row>
    <row r="1814" spans="1:8" x14ac:dyDescent="0.25">
      <c r="A1814" s="36"/>
      <c r="B1814" s="36"/>
      <c r="C1814" s="37"/>
      <c r="D1814" s="37"/>
      <c r="E1814" s="37"/>
      <c r="F1814" s="37"/>
      <c r="G1814" s="37"/>
      <c r="H1814" s="37"/>
    </row>
    <row r="1815" spans="1:8" x14ac:dyDescent="0.25">
      <c r="A1815" s="36"/>
      <c r="B1815" s="36"/>
      <c r="C1815" s="37"/>
      <c r="D1815" s="37"/>
      <c r="E1815" s="37"/>
      <c r="F1815" s="37"/>
      <c r="G1815" s="37"/>
      <c r="H1815" s="37"/>
    </row>
    <row r="1816" spans="1:8" x14ac:dyDescent="0.25">
      <c r="A1816" s="36"/>
      <c r="B1816" s="36"/>
      <c r="C1816" s="37"/>
      <c r="D1816" s="37"/>
      <c r="E1816" s="37"/>
      <c r="F1816" s="37"/>
      <c r="G1816" s="37"/>
      <c r="H1816" s="37"/>
    </row>
    <row r="1817" spans="1:8" x14ac:dyDescent="0.25">
      <c r="A1817" s="36"/>
      <c r="B1817" s="36"/>
      <c r="C1817" s="37"/>
      <c r="D1817" s="37"/>
      <c r="E1817" s="37"/>
      <c r="F1817" s="37"/>
      <c r="G1817" s="37"/>
      <c r="H1817" s="37"/>
    </row>
    <row r="1818" spans="1:8" x14ac:dyDescent="0.25">
      <c r="A1818" s="36"/>
      <c r="B1818" s="36"/>
      <c r="C1818" s="37"/>
      <c r="D1818" s="37"/>
      <c r="E1818" s="37"/>
      <c r="F1818" s="37"/>
      <c r="G1818" s="37"/>
      <c r="H1818" s="37"/>
    </row>
    <row r="1819" spans="1:8" x14ac:dyDescent="0.25">
      <c r="A1819" s="36"/>
      <c r="B1819" s="36"/>
      <c r="C1819" s="37"/>
      <c r="D1819" s="37"/>
      <c r="E1819" s="37"/>
      <c r="F1819" s="37"/>
      <c r="G1819" s="37"/>
      <c r="H1819" s="37"/>
    </row>
    <row r="1820" spans="1:8" x14ac:dyDescent="0.25">
      <c r="A1820" s="36"/>
      <c r="B1820" s="36"/>
      <c r="C1820" s="37"/>
      <c r="D1820" s="37"/>
      <c r="E1820" s="37"/>
      <c r="F1820" s="37"/>
      <c r="G1820" s="37"/>
      <c r="H1820" s="37"/>
    </row>
    <row r="1821" spans="1:8" x14ac:dyDescent="0.25">
      <c r="A1821" s="36"/>
      <c r="B1821" s="36"/>
      <c r="C1821" s="37"/>
      <c r="D1821" s="37"/>
      <c r="E1821" s="37"/>
      <c r="F1821" s="37"/>
      <c r="G1821" s="37"/>
      <c r="H1821" s="37"/>
    </row>
    <row r="1822" spans="1:8" x14ac:dyDescent="0.25">
      <c r="A1822" s="36"/>
      <c r="B1822" s="36"/>
      <c r="C1822" s="37"/>
      <c r="D1822" s="37"/>
      <c r="E1822" s="37"/>
      <c r="F1822" s="37"/>
      <c r="G1822" s="37"/>
      <c r="H1822" s="37"/>
    </row>
    <row r="1823" spans="1:8" x14ac:dyDescent="0.25">
      <c r="A1823" s="36"/>
      <c r="B1823" s="36"/>
      <c r="C1823" s="37"/>
      <c r="D1823" s="37"/>
      <c r="E1823" s="37"/>
      <c r="F1823" s="37"/>
      <c r="G1823" s="37"/>
      <c r="H1823" s="37"/>
    </row>
    <row r="1824" spans="1:8" x14ac:dyDescent="0.25">
      <c r="A1824" s="36"/>
      <c r="B1824" s="36"/>
      <c r="C1824" s="37"/>
      <c r="D1824" s="37"/>
      <c r="E1824" s="37"/>
      <c r="F1824" s="37"/>
      <c r="G1824" s="37"/>
      <c r="H1824" s="37"/>
    </row>
    <row r="1825" spans="1:8" x14ac:dyDescent="0.25">
      <c r="A1825" s="36"/>
      <c r="B1825" s="36"/>
      <c r="C1825" s="37"/>
      <c r="D1825" s="37"/>
      <c r="E1825" s="37"/>
      <c r="F1825" s="37"/>
      <c r="G1825" s="37"/>
      <c r="H1825" s="37"/>
    </row>
    <row r="1826" spans="1:8" x14ac:dyDescent="0.25">
      <c r="A1826" s="36"/>
      <c r="B1826" s="36"/>
      <c r="C1826" s="37"/>
      <c r="D1826" s="37"/>
      <c r="E1826" s="37"/>
      <c r="F1826" s="37"/>
      <c r="G1826" s="37"/>
      <c r="H1826" s="37"/>
    </row>
    <row r="1827" spans="1:8" x14ac:dyDescent="0.25">
      <c r="A1827" s="36"/>
      <c r="B1827" s="36"/>
      <c r="C1827" s="37"/>
      <c r="D1827" s="37"/>
      <c r="E1827" s="37"/>
      <c r="F1827" s="37"/>
      <c r="G1827" s="37"/>
      <c r="H1827" s="37"/>
    </row>
    <row r="1828" spans="1:8" x14ac:dyDescent="0.25">
      <c r="A1828" s="36"/>
      <c r="B1828" s="36"/>
      <c r="C1828" s="37"/>
      <c r="D1828" s="37"/>
      <c r="E1828" s="37"/>
      <c r="F1828" s="37"/>
      <c r="G1828" s="37"/>
      <c r="H1828" s="37"/>
    </row>
    <row r="1829" spans="1:8" x14ac:dyDescent="0.25">
      <c r="A1829" s="36"/>
      <c r="B1829" s="36"/>
      <c r="C1829" s="37"/>
      <c r="D1829" s="37"/>
      <c r="E1829" s="37"/>
      <c r="F1829" s="37"/>
      <c r="G1829" s="37"/>
      <c r="H1829" s="37"/>
    </row>
    <row r="1830" spans="1:8" x14ac:dyDescent="0.25">
      <c r="A1830" s="36"/>
      <c r="B1830" s="36"/>
      <c r="C1830" s="37"/>
      <c r="D1830" s="37"/>
      <c r="E1830" s="37"/>
      <c r="F1830" s="37"/>
      <c r="G1830" s="37"/>
      <c r="H1830" s="37"/>
    </row>
    <row r="1831" spans="1:8" x14ac:dyDescent="0.25">
      <c r="A1831" s="36"/>
      <c r="B1831" s="36"/>
      <c r="C1831" s="37"/>
      <c r="D1831" s="37"/>
      <c r="E1831" s="37"/>
      <c r="F1831" s="37"/>
      <c r="G1831" s="37"/>
      <c r="H1831" s="37"/>
    </row>
    <row r="1832" spans="1:8" x14ac:dyDescent="0.25">
      <c r="A1832" s="36"/>
      <c r="B1832" s="36"/>
      <c r="C1832" s="37"/>
      <c r="D1832" s="37"/>
      <c r="E1832" s="37"/>
      <c r="F1832" s="37"/>
      <c r="G1832" s="37"/>
      <c r="H1832" s="37"/>
    </row>
    <row r="1833" spans="1:8" x14ac:dyDescent="0.25">
      <c r="A1833" s="36"/>
      <c r="B1833" s="36"/>
      <c r="C1833" s="37"/>
      <c r="D1833" s="37"/>
      <c r="E1833" s="37"/>
      <c r="F1833" s="37"/>
      <c r="G1833" s="37"/>
      <c r="H1833" s="37"/>
    </row>
    <row r="1834" spans="1:8" x14ac:dyDescent="0.25">
      <c r="A1834" s="36"/>
      <c r="B1834" s="36"/>
      <c r="C1834" s="37"/>
      <c r="D1834" s="37"/>
      <c r="E1834" s="37"/>
      <c r="F1834" s="37"/>
      <c r="G1834" s="37"/>
      <c r="H1834" s="37"/>
    </row>
    <row r="1835" spans="1:8" x14ac:dyDescent="0.25">
      <c r="A1835" s="36"/>
      <c r="B1835" s="36"/>
      <c r="C1835" s="37"/>
      <c r="D1835" s="37"/>
      <c r="E1835" s="37"/>
      <c r="F1835" s="37"/>
      <c r="G1835" s="37"/>
      <c r="H1835" s="37"/>
    </row>
    <row r="1836" spans="1:8" x14ac:dyDescent="0.25">
      <c r="A1836" s="36"/>
      <c r="B1836" s="36"/>
      <c r="C1836" s="37"/>
      <c r="D1836" s="37"/>
      <c r="E1836" s="37"/>
      <c r="F1836" s="37"/>
      <c r="G1836" s="37"/>
      <c r="H1836" s="37"/>
    </row>
    <row r="1837" spans="1:8" x14ac:dyDescent="0.25">
      <c r="A1837" s="36"/>
      <c r="B1837" s="36"/>
      <c r="C1837" s="37"/>
      <c r="D1837" s="37"/>
      <c r="E1837" s="37"/>
      <c r="F1837" s="37"/>
      <c r="G1837" s="37"/>
      <c r="H1837" s="37"/>
    </row>
    <row r="1838" spans="1:8" x14ac:dyDescent="0.25">
      <c r="A1838" s="36"/>
      <c r="B1838" s="36"/>
      <c r="C1838" s="37"/>
      <c r="D1838" s="37"/>
      <c r="E1838" s="37"/>
      <c r="F1838" s="37"/>
      <c r="G1838" s="37"/>
      <c r="H1838" s="37"/>
    </row>
    <row r="1839" spans="1:8" x14ac:dyDescent="0.25">
      <c r="A1839" s="36"/>
      <c r="B1839" s="36"/>
      <c r="C1839" s="37"/>
      <c r="D1839" s="37"/>
      <c r="E1839" s="37"/>
      <c r="F1839" s="37"/>
      <c r="G1839" s="37"/>
      <c r="H1839" s="37"/>
    </row>
    <row r="1840" spans="1:8" x14ac:dyDescent="0.25">
      <c r="A1840" s="36"/>
      <c r="B1840" s="36"/>
      <c r="C1840" s="37"/>
      <c r="D1840" s="37"/>
      <c r="E1840" s="37"/>
      <c r="F1840" s="37"/>
      <c r="G1840" s="37"/>
      <c r="H1840" s="37"/>
    </row>
    <row r="1841" spans="1:8" x14ac:dyDescent="0.25">
      <c r="A1841" s="36"/>
      <c r="B1841" s="36"/>
      <c r="C1841" s="37"/>
      <c r="D1841" s="37"/>
      <c r="E1841" s="37"/>
      <c r="F1841" s="37"/>
      <c r="G1841" s="37"/>
      <c r="H1841" s="37"/>
    </row>
    <row r="1842" spans="1:8" x14ac:dyDescent="0.25">
      <c r="A1842" s="36"/>
      <c r="B1842" s="36"/>
      <c r="C1842" s="37"/>
      <c r="D1842" s="37"/>
      <c r="E1842" s="37"/>
      <c r="F1842" s="37"/>
      <c r="G1842" s="37"/>
      <c r="H1842" s="37"/>
    </row>
    <row r="1843" spans="1:8" x14ac:dyDescent="0.25">
      <c r="A1843" s="36"/>
      <c r="B1843" s="36"/>
      <c r="C1843" s="37"/>
      <c r="D1843" s="37"/>
      <c r="E1843" s="37"/>
      <c r="F1843" s="37"/>
      <c r="G1843" s="37"/>
      <c r="H1843" s="37"/>
    </row>
    <row r="1844" spans="1:8" x14ac:dyDescent="0.25">
      <c r="A1844" s="36"/>
      <c r="B1844" s="36"/>
      <c r="C1844" s="37"/>
      <c r="D1844" s="37"/>
      <c r="E1844" s="37"/>
      <c r="F1844" s="37"/>
      <c r="G1844" s="37"/>
      <c r="H1844" s="37"/>
    </row>
    <row r="1845" spans="1:8" x14ac:dyDescent="0.25">
      <c r="A1845" s="36"/>
      <c r="B1845" s="36"/>
      <c r="C1845" s="37"/>
      <c r="D1845" s="37"/>
      <c r="E1845" s="37"/>
      <c r="F1845" s="37"/>
      <c r="G1845" s="37"/>
      <c r="H1845" s="37"/>
    </row>
    <row r="1846" spans="1:8" x14ac:dyDescent="0.25">
      <c r="A1846" s="36"/>
      <c r="B1846" s="36"/>
      <c r="C1846" s="37"/>
      <c r="D1846" s="37"/>
      <c r="E1846" s="37"/>
      <c r="F1846" s="37"/>
      <c r="G1846" s="37"/>
      <c r="H1846" s="37"/>
    </row>
    <row r="1847" spans="1:8" x14ac:dyDescent="0.25">
      <c r="A1847" s="36"/>
      <c r="B1847" s="36"/>
      <c r="C1847" s="37"/>
      <c r="D1847" s="37"/>
      <c r="E1847" s="37"/>
      <c r="F1847" s="37"/>
      <c r="G1847" s="37"/>
      <c r="H1847" s="37"/>
    </row>
    <row r="1848" spans="1:8" x14ac:dyDescent="0.25">
      <c r="A1848" s="36"/>
      <c r="B1848" s="36"/>
      <c r="C1848" s="37"/>
      <c r="D1848" s="37"/>
      <c r="E1848" s="37"/>
      <c r="F1848" s="37"/>
      <c r="G1848" s="37"/>
      <c r="H1848" s="37"/>
    </row>
    <row r="1849" spans="1:8" x14ac:dyDescent="0.25">
      <c r="A1849" s="36"/>
      <c r="B1849" s="36"/>
      <c r="C1849" s="37"/>
      <c r="D1849" s="37"/>
      <c r="E1849" s="37"/>
      <c r="F1849" s="37"/>
      <c r="G1849" s="37"/>
      <c r="H1849" s="37"/>
    </row>
    <row r="1850" spans="1:8" x14ac:dyDescent="0.25">
      <c r="A1850" s="36"/>
      <c r="B1850" s="36"/>
      <c r="C1850" s="37"/>
      <c r="D1850" s="37"/>
      <c r="E1850" s="37"/>
      <c r="F1850" s="37"/>
      <c r="G1850" s="37"/>
      <c r="H1850" s="37"/>
    </row>
    <row r="1851" spans="1:8" x14ac:dyDescent="0.25">
      <c r="A1851" s="36"/>
      <c r="B1851" s="36"/>
      <c r="C1851" s="37"/>
      <c r="D1851" s="37"/>
      <c r="E1851" s="37"/>
      <c r="F1851" s="37"/>
      <c r="G1851" s="37"/>
      <c r="H1851" s="37"/>
    </row>
    <row r="1852" spans="1:8" x14ac:dyDescent="0.25">
      <c r="A1852" s="36"/>
      <c r="B1852" s="36"/>
      <c r="C1852" s="37"/>
      <c r="D1852" s="37"/>
      <c r="E1852" s="37"/>
      <c r="F1852" s="37"/>
      <c r="G1852" s="37"/>
      <c r="H1852" s="37"/>
    </row>
    <row r="1853" spans="1:8" x14ac:dyDescent="0.25">
      <c r="A1853" s="36"/>
      <c r="B1853" s="36"/>
      <c r="C1853" s="37"/>
      <c r="D1853" s="37"/>
      <c r="E1853" s="37"/>
      <c r="F1853" s="37"/>
      <c r="G1853" s="37"/>
      <c r="H1853" s="37"/>
    </row>
    <row r="1854" spans="1:8" x14ac:dyDescent="0.25">
      <c r="A1854" s="36"/>
      <c r="B1854" s="36"/>
      <c r="C1854" s="37"/>
      <c r="D1854" s="37"/>
      <c r="E1854" s="37"/>
      <c r="F1854" s="37"/>
      <c r="G1854" s="37"/>
      <c r="H1854" s="37"/>
    </row>
    <row r="1855" spans="1:8" x14ac:dyDescent="0.25">
      <c r="A1855" s="36"/>
      <c r="B1855" s="36"/>
      <c r="C1855" s="37"/>
      <c r="D1855" s="37"/>
      <c r="E1855" s="37"/>
      <c r="F1855" s="37"/>
      <c r="G1855" s="37"/>
      <c r="H1855" s="37"/>
    </row>
    <row r="1856" spans="1:8" x14ac:dyDescent="0.25">
      <c r="A1856" s="36"/>
      <c r="B1856" s="36"/>
      <c r="C1856" s="37"/>
      <c r="D1856" s="37"/>
      <c r="E1856" s="37"/>
      <c r="F1856" s="37"/>
      <c r="G1856" s="37"/>
      <c r="H1856" s="37"/>
    </row>
    <row r="1857" spans="1:8" x14ac:dyDescent="0.25">
      <c r="A1857" s="36"/>
      <c r="B1857" s="36"/>
      <c r="C1857" s="37"/>
      <c r="D1857" s="37"/>
      <c r="E1857" s="37"/>
      <c r="F1857" s="37"/>
      <c r="G1857" s="37"/>
      <c r="H1857" s="37"/>
    </row>
    <row r="1858" spans="1:8" x14ac:dyDescent="0.25">
      <c r="A1858" s="36"/>
      <c r="B1858" s="36"/>
      <c r="C1858" s="37"/>
      <c r="D1858" s="37"/>
      <c r="E1858" s="37"/>
      <c r="F1858" s="37"/>
      <c r="G1858" s="37"/>
      <c r="H1858" s="37"/>
    </row>
    <row r="1859" spans="1:8" x14ac:dyDescent="0.25">
      <c r="A1859" s="36"/>
      <c r="B1859" s="36"/>
      <c r="C1859" s="37"/>
      <c r="D1859" s="37"/>
      <c r="E1859" s="37"/>
      <c r="F1859" s="37"/>
      <c r="G1859" s="37"/>
      <c r="H1859" s="37"/>
    </row>
    <row r="1860" spans="1:8" x14ac:dyDescent="0.25">
      <c r="A1860" s="36"/>
      <c r="B1860" s="36"/>
      <c r="C1860" s="37"/>
      <c r="D1860" s="37"/>
      <c r="E1860" s="37"/>
      <c r="F1860" s="37"/>
      <c r="G1860" s="37"/>
      <c r="H1860" s="37"/>
    </row>
    <row r="1861" spans="1:8" x14ac:dyDescent="0.25">
      <c r="A1861" s="36"/>
      <c r="B1861" s="36"/>
      <c r="C1861" s="37"/>
      <c r="D1861" s="37"/>
      <c r="E1861" s="37"/>
      <c r="F1861" s="37"/>
      <c r="G1861" s="37"/>
      <c r="H1861" s="37"/>
    </row>
    <row r="1862" spans="1:8" x14ac:dyDescent="0.25">
      <c r="A1862" s="36"/>
      <c r="B1862" s="36"/>
      <c r="C1862" s="37"/>
      <c r="D1862" s="37"/>
      <c r="E1862" s="37"/>
      <c r="F1862" s="37"/>
      <c r="G1862" s="37"/>
      <c r="H1862" s="37"/>
    </row>
    <row r="1863" spans="1:8" x14ac:dyDescent="0.25">
      <c r="A1863" s="36"/>
      <c r="B1863" s="36"/>
      <c r="C1863" s="37"/>
      <c r="D1863" s="37"/>
      <c r="E1863" s="37"/>
      <c r="F1863" s="37"/>
      <c r="G1863" s="37"/>
      <c r="H1863" s="37"/>
    </row>
    <row r="1864" spans="1:8" x14ac:dyDescent="0.25">
      <c r="A1864" s="36"/>
      <c r="B1864" s="36"/>
      <c r="C1864" s="37"/>
      <c r="D1864" s="37"/>
      <c r="E1864" s="37"/>
      <c r="F1864" s="37"/>
      <c r="G1864" s="37"/>
      <c r="H1864" s="37"/>
    </row>
    <row r="1865" spans="1:8" x14ac:dyDescent="0.25">
      <c r="A1865" s="36"/>
      <c r="B1865" s="36"/>
      <c r="C1865" s="37"/>
      <c r="D1865" s="37"/>
      <c r="E1865" s="37"/>
      <c r="F1865" s="37"/>
      <c r="G1865" s="37"/>
      <c r="H1865" s="37"/>
    </row>
    <row r="1866" spans="1:8" x14ac:dyDescent="0.25">
      <c r="A1866" s="36"/>
      <c r="B1866" s="36"/>
      <c r="C1866" s="37"/>
      <c r="D1866" s="37"/>
      <c r="E1866" s="37"/>
      <c r="F1866" s="37"/>
      <c r="G1866" s="37"/>
      <c r="H1866" s="37"/>
    </row>
    <row r="1867" spans="1:8" x14ac:dyDescent="0.25">
      <c r="A1867" s="36"/>
      <c r="B1867" s="36"/>
      <c r="C1867" s="37"/>
      <c r="D1867" s="37"/>
      <c r="E1867" s="37"/>
      <c r="F1867" s="37"/>
      <c r="G1867" s="37"/>
      <c r="H1867" s="37"/>
    </row>
    <row r="1868" spans="1:8" x14ac:dyDescent="0.25">
      <c r="A1868" s="36"/>
      <c r="B1868" s="36"/>
      <c r="C1868" s="37"/>
      <c r="D1868" s="37"/>
      <c r="E1868" s="37"/>
      <c r="F1868" s="37"/>
      <c r="G1868" s="37"/>
      <c r="H1868" s="37"/>
    </row>
    <row r="1869" spans="1:8" x14ac:dyDescent="0.25">
      <c r="A1869" s="36"/>
      <c r="B1869" s="36"/>
      <c r="C1869" s="37"/>
      <c r="D1869" s="37"/>
      <c r="E1869" s="37"/>
      <c r="F1869" s="37"/>
      <c r="G1869" s="37"/>
      <c r="H1869" s="37"/>
    </row>
    <row r="1870" spans="1:8" x14ac:dyDescent="0.25">
      <c r="A1870" s="36"/>
      <c r="B1870" s="36"/>
      <c r="C1870" s="37"/>
      <c r="D1870" s="37"/>
      <c r="E1870" s="37"/>
      <c r="F1870" s="37"/>
      <c r="G1870" s="37"/>
      <c r="H1870" s="37"/>
    </row>
    <row r="1871" spans="1:8" x14ac:dyDescent="0.25">
      <c r="A1871" s="36"/>
      <c r="B1871" s="36"/>
      <c r="C1871" s="37"/>
      <c r="D1871" s="37"/>
      <c r="E1871" s="37"/>
      <c r="F1871" s="37"/>
      <c r="G1871" s="37"/>
      <c r="H1871" s="37"/>
    </row>
    <row r="1872" spans="1:8" x14ac:dyDescent="0.25">
      <c r="A1872" s="36"/>
      <c r="B1872" s="36"/>
      <c r="C1872" s="37"/>
      <c r="D1872" s="37"/>
      <c r="E1872" s="37"/>
      <c r="F1872" s="37"/>
      <c r="G1872" s="37"/>
      <c r="H1872" s="37"/>
    </row>
    <row r="1873" spans="1:8" x14ac:dyDescent="0.25">
      <c r="A1873" s="36"/>
      <c r="B1873" s="36"/>
      <c r="C1873" s="37"/>
      <c r="D1873" s="37"/>
      <c r="E1873" s="37"/>
      <c r="F1873" s="37"/>
      <c r="G1873" s="37"/>
      <c r="H1873" s="37"/>
    </row>
    <row r="1874" spans="1:8" x14ac:dyDescent="0.25">
      <c r="A1874" s="36"/>
      <c r="B1874" s="36"/>
      <c r="C1874" s="37"/>
      <c r="D1874" s="37"/>
      <c r="E1874" s="37"/>
      <c r="F1874" s="37"/>
      <c r="G1874" s="37"/>
      <c r="H1874" s="37"/>
    </row>
    <row r="1875" spans="1:8" x14ac:dyDescent="0.25">
      <c r="A1875" s="36"/>
      <c r="B1875" s="36"/>
      <c r="C1875" s="37"/>
      <c r="D1875" s="37"/>
      <c r="E1875" s="37"/>
      <c r="F1875" s="37"/>
      <c r="G1875" s="37"/>
      <c r="H1875" s="37"/>
    </row>
    <row r="1876" spans="1:8" x14ac:dyDescent="0.25">
      <c r="A1876" s="36"/>
      <c r="B1876" s="36"/>
      <c r="C1876" s="37"/>
      <c r="D1876" s="37"/>
      <c r="E1876" s="37"/>
      <c r="F1876" s="37"/>
      <c r="G1876" s="37"/>
      <c r="H1876" s="37"/>
    </row>
    <row r="1877" spans="1:8" x14ac:dyDescent="0.25">
      <c r="A1877" s="36"/>
      <c r="B1877" s="36"/>
      <c r="C1877" s="37"/>
      <c r="D1877" s="37"/>
      <c r="E1877" s="37"/>
      <c r="F1877" s="37"/>
      <c r="G1877" s="37"/>
      <c r="H1877" s="37"/>
    </row>
    <row r="1878" spans="1:8" x14ac:dyDescent="0.25">
      <c r="A1878" s="36"/>
      <c r="B1878" s="36"/>
      <c r="C1878" s="37"/>
      <c r="D1878" s="37"/>
      <c r="E1878" s="37"/>
      <c r="F1878" s="37"/>
      <c r="G1878" s="37"/>
      <c r="H1878" s="37"/>
    </row>
    <row r="1879" spans="1:8" x14ac:dyDescent="0.25">
      <c r="A1879" s="36"/>
      <c r="B1879" s="36"/>
      <c r="C1879" s="37"/>
      <c r="D1879" s="37"/>
      <c r="E1879" s="37"/>
      <c r="F1879" s="37"/>
      <c r="G1879" s="37"/>
      <c r="H1879" s="37"/>
    </row>
    <row r="1880" spans="1:8" x14ac:dyDescent="0.25">
      <c r="A1880" s="36"/>
      <c r="B1880" s="36"/>
      <c r="C1880" s="37"/>
      <c r="D1880" s="37"/>
      <c r="E1880" s="37"/>
      <c r="F1880" s="37"/>
      <c r="G1880" s="37"/>
      <c r="H1880" s="37"/>
    </row>
    <row r="1881" spans="1:8" x14ac:dyDescent="0.25">
      <c r="A1881" s="36"/>
      <c r="B1881" s="36"/>
      <c r="C1881" s="37"/>
      <c r="D1881" s="37"/>
      <c r="E1881" s="37"/>
      <c r="F1881" s="37"/>
      <c r="G1881" s="37"/>
      <c r="H1881" s="37"/>
    </row>
    <row r="1882" spans="1:8" x14ac:dyDescent="0.25">
      <c r="A1882" s="36"/>
      <c r="B1882" s="36"/>
      <c r="C1882" s="37"/>
      <c r="D1882" s="37"/>
      <c r="E1882" s="37"/>
      <c r="F1882" s="37"/>
      <c r="G1882" s="37"/>
      <c r="H1882" s="37"/>
    </row>
    <row r="1883" spans="1:8" x14ac:dyDescent="0.25">
      <c r="A1883" s="36"/>
      <c r="B1883" s="36"/>
      <c r="C1883" s="37"/>
      <c r="D1883" s="37"/>
      <c r="E1883" s="37"/>
      <c r="F1883" s="37"/>
      <c r="G1883" s="37"/>
      <c r="H1883" s="37"/>
    </row>
    <row r="1884" spans="1:8" x14ac:dyDescent="0.25">
      <c r="A1884" s="36"/>
      <c r="B1884" s="36"/>
      <c r="C1884" s="37"/>
      <c r="D1884" s="37"/>
      <c r="E1884" s="37"/>
      <c r="F1884" s="37"/>
      <c r="G1884" s="37"/>
      <c r="H1884" s="37"/>
    </row>
    <row r="1885" spans="1:8" x14ac:dyDescent="0.25">
      <c r="A1885" s="36"/>
      <c r="B1885" s="36"/>
      <c r="C1885" s="37"/>
      <c r="D1885" s="37"/>
      <c r="E1885" s="37"/>
      <c r="F1885" s="37"/>
      <c r="G1885" s="37"/>
      <c r="H1885" s="37"/>
    </row>
    <row r="1886" spans="1:8" x14ac:dyDescent="0.25">
      <c r="A1886" s="36"/>
      <c r="B1886" s="36"/>
      <c r="C1886" s="37"/>
      <c r="D1886" s="37"/>
      <c r="E1886" s="37"/>
      <c r="F1886" s="37"/>
      <c r="G1886" s="37"/>
      <c r="H1886" s="37"/>
    </row>
    <row r="1887" spans="1:8" x14ac:dyDescent="0.25">
      <c r="A1887" s="36"/>
      <c r="B1887" s="36"/>
      <c r="C1887" s="37"/>
      <c r="D1887" s="37"/>
      <c r="E1887" s="37"/>
      <c r="F1887" s="37"/>
      <c r="G1887" s="37"/>
      <c r="H1887" s="37"/>
    </row>
    <row r="1888" spans="1:8" x14ac:dyDescent="0.25">
      <c r="A1888" s="36"/>
      <c r="B1888" s="36"/>
      <c r="C1888" s="37"/>
      <c r="D1888" s="37"/>
      <c r="E1888" s="37"/>
      <c r="F1888" s="37"/>
      <c r="G1888" s="37"/>
      <c r="H1888" s="37"/>
    </row>
    <row r="1889" spans="1:8" x14ac:dyDescent="0.25">
      <c r="A1889" s="36"/>
      <c r="B1889" s="36"/>
      <c r="C1889" s="37"/>
      <c r="D1889" s="37"/>
      <c r="E1889" s="37"/>
      <c r="F1889" s="37"/>
      <c r="G1889" s="37"/>
      <c r="H1889" s="37"/>
    </row>
    <row r="1890" spans="1:8" x14ac:dyDescent="0.25">
      <c r="A1890" s="36"/>
      <c r="B1890" s="36"/>
      <c r="C1890" s="37"/>
      <c r="D1890" s="37"/>
      <c r="E1890" s="37"/>
      <c r="F1890" s="37"/>
      <c r="G1890" s="37"/>
      <c r="H1890" s="37"/>
    </row>
    <row r="1891" spans="1:8" x14ac:dyDescent="0.25">
      <c r="A1891" s="36"/>
      <c r="B1891" s="36"/>
      <c r="C1891" s="37"/>
      <c r="D1891" s="37"/>
      <c r="E1891" s="37"/>
      <c r="F1891" s="37"/>
      <c r="G1891" s="37"/>
      <c r="H1891" s="37"/>
    </row>
    <row r="1892" spans="1:8" x14ac:dyDescent="0.25">
      <c r="A1892" s="36"/>
      <c r="B1892" s="36"/>
      <c r="C1892" s="37"/>
      <c r="D1892" s="37"/>
      <c r="E1892" s="37"/>
      <c r="F1892" s="37"/>
      <c r="G1892" s="37"/>
      <c r="H1892" s="37"/>
    </row>
    <row r="1893" spans="1:8" x14ac:dyDescent="0.25">
      <c r="A1893" s="36"/>
      <c r="B1893" s="36"/>
      <c r="C1893" s="37"/>
      <c r="D1893" s="37"/>
      <c r="E1893" s="37"/>
      <c r="F1893" s="37"/>
      <c r="G1893" s="37"/>
      <c r="H1893" s="37"/>
    </row>
    <row r="1894" spans="1:8" x14ac:dyDescent="0.25">
      <c r="A1894" s="36"/>
      <c r="B1894" s="36"/>
      <c r="C1894" s="37"/>
      <c r="D1894" s="37"/>
      <c r="E1894" s="37"/>
      <c r="F1894" s="37"/>
      <c r="G1894" s="37"/>
      <c r="H1894" s="37"/>
    </row>
    <row r="1895" spans="1:8" x14ac:dyDescent="0.25">
      <c r="A1895" s="36"/>
      <c r="B1895" s="36"/>
      <c r="C1895" s="37"/>
      <c r="D1895" s="37"/>
      <c r="E1895" s="37"/>
      <c r="F1895" s="37"/>
      <c r="G1895" s="37"/>
      <c r="H1895" s="37"/>
    </row>
    <row r="1896" spans="1:8" x14ac:dyDescent="0.25">
      <c r="A1896" s="36"/>
      <c r="B1896" s="36"/>
      <c r="C1896" s="37"/>
      <c r="D1896" s="37"/>
      <c r="E1896" s="37"/>
      <c r="F1896" s="37"/>
      <c r="G1896" s="37"/>
      <c r="H1896" s="37"/>
    </row>
    <row r="1897" spans="1:8" x14ac:dyDescent="0.25">
      <c r="A1897" s="36"/>
      <c r="B1897" s="36"/>
      <c r="C1897" s="37"/>
      <c r="D1897" s="37"/>
      <c r="E1897" s="37"/>
      <c r="F1897" s="37"/>
      <c r="G1897" s="37"/>
      <c r="H1897" s="37"/>
    </row>
    <row r="1898" spans="1:8" x14ac:dyDescent="0.25">
      <c r="A1898" s="36"/>
      <c r="B1898" s="36"/>
      <c r="C1898" s="37"/>
      <c r="D1898" s="37"/>
      <c r="E1898" s="37"/>
      <c r="F1898" s="37"/>
      <c r="G1898" s="37"/>
      <c r="H1898" s="37"/>
    </row>
    <row r="1899" spans="1:8" x14ac:dyDescent="0.25">
      <c r="A1899" s="36"/>
      <c r="B1899" s="36"/>
      <c r="C1899" s="37"/>
      <c r="D1899" s="37"/>
      <c r="E1899" s="37"/>
      <c r="F1899" s="37"/>
      <c r="G1899" s="37"/>
      <c r="H1899" s="37"/>
    </row>
    <row r="1900" spans="1:8" x14ac:dyDescent="0.25">
      <c r="A1900" s="36"/>
      <c r="B1900" s="36"/>
      <c r="C1900" s="37"/>
      <c r="D1900" s="37"/>
      <c r="E1900" s="37"/>
      <c r="F1900" s="37"/>
      <c r="G1900" s="37"/>
      <c r="H1900" s="37"/>
    </row>
    <row r="1901" spans="1:8" x14ac:dyDescent="0.25">
      <c r="A1901" s="36"/>
      <c r="B1901" s="36"/>
      <c r="C1901" s="37"/>
      <c r="D1901" s="37"/>
      <c r="E1901" s="37"/>
      <c r="F1901" s="37"/>
      <c r="G1901" s="37"/>
      <c r="H1901" s="37"/>
    </row>
    <row r="1902" spans="1:8" x14ac:dyDescent="0.25">
      <c r="A1902" s="36"/>
      <c r="B1902" s="36"/>
      <c r="C1902" s="37"/>
      <c r="D1902" s="37"/>
      <c r="E1902" s="37"/>
      <c r="F1902" s="37"/>
      <c r="G1902" s="37"/>
      <c r="H1902" s="37"/>
    </row>
    <row r="1903" spans="1:8" x14ac:dyDescent="0.25">
      <c r="A1903" s="36"/>
      <c r="B1903" s="36"/>
      <c r="C1903" s="37"/>
      <c r="D1903" s="37"/>
      <c r="E1903" s="37"/>
      <c r="F1903" s="37"/>
      <c r="G1903" s="37"/>
      <c r="H1903" s="37"/>
    </row>
    <row r="1904" spans="1:8" x14ac:dyDescent="0.25">
      <c r="A1904" s="36"/>
      <c r="B1904" s="36"/>
      <c r="C1904" s="37"/>
      <c r="D1904" s="37"/>
      <c r="E1904" s="37"/>
      <c r="F1904" s="37"/>
      <c r="G1904" s="37"/>
      <c r="H1904" s="37"/>
    </row>
    <row r="1905" spans="1:8" x14ac:dyDescent="0.25">
      <c r="A1905" s="36"/>
      <c r="B1905" s="36"/>
      <c r="C1905" s="37"/>
      <c r="D1905" s="37"/>
      <c r="E1905" s="37"/>
      <c r="F1905" s="37"/>
      <c r="G1905" s="37"/>
      <c r="H1905" s="37"/>
    </row>
    <row r="1906" spans="1:8" x14ac:dyDescent="0.25">
      <c r="A1906" s="36"/>
      <c r="B1906" s="36"/>
      <c r="C1906" s="37"/>
      <c r="D1906" s="37"/>
      <c r="E1906" s="37"/>
      <c r="F1906" s="37"/>
      <c r="G1906" s="37"/>
      <c r="H1906" s="37"/>
    </row>
    <row r="1907" spans="1:8" x14ac:dyDescent="0.25">
      <c r="A1907" s="36"/>
      <c r="B1907" s="36"/>
      <c r="C1907" s="37"/>
      <c r="D1907" s="37"/>
      <c r="E1907" s="37"/>
      <c r="F1907" s="37"/>
      <c r="G1907" s="37"/>
      <c r="H1907" s="37"/>
    </row>
    <row r="1908" spans="1:8" x14ac:dyDescent="0.25">
      <c r="A1908" s="36"/>
      <c r="B1908" s="36"/>
      <c r="C1908" s="37"/>
      <c r="D1908" s="37"/>
      <c r="E1908" s="37"/>
      <c r="F1908" s="37"/>
      <c r="G1908" s="37"/>
      <c r="H1908" s="37"/>
    </row>
    <row r="1909" spans="1:8" x14ac:dyDescent="0.25">
      <c r="A1909" s="36"/>
      <c r="B1909" s="36"/>
      <c r="C1909" s="37"/>
      <c r="D1909" s="37"/>
      <c r="E1909" s="37"/>
      <c r="F1909" s="37"/>
      <c r="G1909" s="37"/>
      <c r="H1909" s="37"/>
    </row>
    <row r="1910" spans="1:8" x14ac:dyDescent="0.25">
      <c r="A1910" s="36"/>
      <c r="B1910" s="36"/>
      <c r="C1910" s="37"/>
      <c r="D1910" s="37"/>
      <c r="E1910" s="37"/>
      <c r="F1910" s="37"/>
      <c r="G1910" s="37"/>
      <c r="H1910" s="37"/>
    </row>
    <row r="1911" spans="1:8" x14ac:dyDescent="0.25">
      <c r="A1911" s="36"/>
      <c r="B1911" s="36"/>
      <c r="C1911" s="37"/>
      <c r="D1911" s="37"/>
      <c r="E1911" s="37"/>
      <c r="F1911" s="37"/>
      <c r="G1911" s="37"/>
      <c r="H1911" s="37"/>
    </row>
    <row r="1912" spans="1:8" x14ac:dyDescent="0.25">
      <c r="A1912" s="36"/>
      <c r="B1912" s="36"/>
      <c r="C1912" s="37"/>
      <c r="D1912" s="37"/>
      <c r="E1912" s="37"/>
      <c r="F1912" s="37"/>
      <c r="G1912" s="37"/>
      <c r="H1912" s="37"/>
    </row>
    <row r="1913" spans="1:8" x14ac:dyDescent="0.25">
      <c r="A1913" s="36"/>
      <c r="B1913" s="36"/>
      <c r="C1913" s="37"/>
      <c r="D1913" s="37"/>
      <c r="E1913" s="37"/>
      <c r="F1913" s="37"/>
      <c r="G1913" s="37"/>
      <c r="H1913" s="37"/>
    </row>
    <row r="1914" spans="1:8" x14ac:dyDescent="0.25">
      <c r="A1914" s="36"/>
      <c r="B1914" s="36"/>
      <c r="C1914" s="37"/>
      <c r="D1914" s="37"/>
      <c r="E1914" s="37"/>
      <c r="F1914" s="37"/>
      <c r="G1914" s="37"/>
      <c r="H1914" s="37"/>
    </row>
    <row r="1915" spans="1:8" x14ac:dyDescent="0.25">
      <c r="A1915" s="36"/>
      <c r="B1915" s="36"/>
      <c r="C1915" s="37"/>
      <c r="D1915" s="37"/>
      <c r="E1915" s="37"/>
      <c r="F1915" s="37"/>
      <c r="G1915" s="37"/>
      <c r="H1915" s="37"/>
    </row>
    <row r="1916" spans="1:8" x14ac:dyDescent="0.25">
      <c r="A1916" s="36"/>
      <c r="B1916" s="36"/>
      <c r="C1916" s="37"/>
      <c r="D1916" s="37"/>
      <c r="E1916" s="37"/>
      <c r="F1916" s="37"/>
      <c r="G1916" s="37"/>
      <c r="H1916" s="37"/>
    </row>
    <row r="1917" spans="1:8" x14ac:dyDescent="0.25">
      <c r="A1917" s="36"/>
      <c r="B1917" s="36"/>
      <c r="C1917" s="37"/>
      <c r="D1917" s="37"/>
      <c r="E1917" s="37"/>
      <c r="F1917" s="37"/>
      <c r="G1917" s="37"/>
      <c r="H1917" s="37"/>
    </row>
    <row r="1918" spans="1:8" x14ac:dyDescent="0.25">
      <c r="A1918" s="36"/>
      <c r="B1918" s="36"/>
      <c r="C1918" s="37"/>
      <c r="D1918" s="37"/>
      <c r="E1918" s="37"/>
      <c r="F1918" s="37"/>
      <c r="G1918" s="37"/>
      <c r="H1918" s="37"/>
    </row>
    <row r="1919" spans="1:8" x14ac:dyDescent="0.25">
      <c r="A1919" s="36"/>
      <c r="B1919" s="36"/>
      <c r="C1919" s="37"/>
      <c r="D1919" s="37"/>
      <c r="E1919" s="37"/>
      <c r="F1919" s="37"/>
      <c r="G1919" s="37"/>
      <c r="H1919" s="37"/>
    </row>
    <row r="1920" spans="1:8" x14ac:dyDescent="0.25">
      <c r="C1920" s="37"/>
      <c r="D1920" s="37"/>
      <c r="E1920" s="37"/>
      <c r="F1920" s="37"/>
      <c r="G1920" s="37"/>
      <c r="H1920" s="37"/>
    </row>
  </sheetData>
  <sheetProtection password="CBD2" sheet="1" formatColumns="0" formatRows="0" insertColumns="0" insertHyperlinks="0" deleteColumns="0" deleteRows="0" autoFilter="0" pivotTables="0"/>
  <pageMargins left="0.70866141732283472" right="0.70866141732283472" top="0.74803149606299213" bottom="0.74803149606299213" header="0.31496062992125978" footer="0.31496062992125978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0"/>
  <sheetViews>
    <sheetView workbookViewId="0">
      <selection activeCell="G345" sqref="G345"/>
    </sheetView>
  </sheetViews>
  <sheetFormatPr baseColWidth="10" defaultColWidth="10.85546875" defaultRowHeight="15" x14ac:dyDescent="0.25"/>
  <cols>
    <col min="1" max="1" width="6.7109375" style="237" customWidth="1"/>
    <col min="2" max="2" width="12" style="237" customWidth="1"/>
    <col min="3" max="3" width="44.85546875" style="61" customWidth="1"/>
    <col min="4" max="7" width="16.85546875" style="61" customWidth="1"/>
    <col min="8" max="8" width="10.85546875" style="61"/>
    <col min="9" max="9" width="11.42578125" style="61" customWidth="1"/>
    <col min="10" max="10" width="10.85546875" style="61"/>
    <col min="11" max="11" width="10.85546875" style="38"/>
  </cols>
  <sheetData>
    <row r="1" spans="1:7" s="217" customFormat="1" x14ac:dyDescent="0.25">
      <c r="A1" s="309" t="str">
        <f>'01.ESF'!B1</f>
        <v>Servicios de Salud de Sinaloa</v>
      </c>
      <c r="B1" s="310"/>
      <c r="C1" s="310"/>
      <c r="D1" s="310"/>
      <c r="E1" s="310"/>
      <c r="F1" s="310"/>
      <c r="G1" s="310"/>
    </row>
    <row r="2" spans="1:7" s="217" customFormat="1" x14ac:dyDescent="0.25">
      <c r="A2" s="309" t="s">
        <v>526</v>
      </c>
      <c r="B2" s="309"/>
      <c r="C2" s="309"/>
      <c r="D2" s="309"/>
      <c r="E2" s="309"/>
      <c r="F2" s="309"/>
      <c r="G2" s="309"/>
    </row>
    <row r="3" spans="1:7" s="217" customFormat="1" x14ac:dyDescent="0.25">
      <c r="A3" s="274" t="str">
        <f>'01.ESF'!B3</f>
        <v xml:space="preserve"> Al 31 de Marzo de 2016</v>
      </c>
      <c r="B3" s="274"/>
      <c r="C3" s="274"/>
      <c r="D3" s="274"/>
      <c r="E3" s="274"/>
      <c r="F3" s="274"/>
      <c r="G3" s="274"/>
    </row>
    <row r="4" spans="1:7" s="217" customFormat="1" x14ac:dyDescent="0.25">
      <c r="A4" s="218"/>
      <c r="B4" s="218"/>
      <c r="C4" s="218"/>
      <c r="D4" s="218"/>
      <c r="E4" s="218"/>
      <c r="F4" s="218"/>
      <c r="G4" s="218"/>
    </row>
    <row r="5" spans="1:7" s="217" customFormat="1" x14ac:dyDescent="0.25">
      <c r="A5" s="218"/>
      <c r="B5" s="218"/>
      <c r="C5" s="218"/>
      <c r="D5" s="218"/>
      <c r="E5" s="218"/>
      <c r="F5" s="218"/>
      <c r="G5" s="218"/>
    </row>
    <row r="6" spans="1:7" s="217" customFormat="1" x14ac:dyDescent="0.25">
      <c r="A6" s="219"/>
      <c r="B6" s="219"/>
    </row>
    <row r="7" spans="1:7" s="217" customFormat="1" x14ac:dyDescent="0.25">
      <c r="A7" s="220" t="s">
        <v>527</v>
      </c>
      <c r="B7" s="220" t="s">
        <v>528</v>
      </c>
      <c r="C7" s="220" t="s">
        <v>529</v>
      </c>
      <c r="D7" s="221" t="s">
        <v>203</v>
      </c>
      <c r="E7" s="222" t="s">
        <v>297</v>
      </c>
      <c r="F7" s="222" t="s">
        <v>298</v>
      </c>
      <c r="G7" s="221" t="s">
        <v>206</v>
      </c>
    </row>
    <row r="8" spans="1:7" x14ac:dyDescent="0.25">
      <c r="A8" s="223">
        <v>1111</v>
      </c>
      <c r="B8" s="223">
        <v>1110</v>
      </c>
      <c r="C8" s="224" t="s">
        <v>211</v>
      </c>
      <c r="D8" s="225">
        <f>BD!C7+BD!D7</f>
        <v>56907.5</v>
      </c>
      <c r="E8" s="225">
        <f>BD!E7</f>
        <v>0</v>
      </c>
      <c r="F8" s="225">
        <f>BD!F7</f>
        <v>0</v>
      </c>
      <c r="G8" s="225">
        <f>BD!G7+BD!H7</f>
        <v>56907.5</v>
      </c>
    </row>
    <row r="9" spans="1:7" x14ac:dyDescent="0.25">
      <c r="A9" s="226">
        <v>1112</v>
      </c>
      <c r="B9" s="226">
        <v>1110</v>
      </c>
      <c r="C9" s="227" t="s">
        <v>212</v>
      </c>
      <c r="D9" s="228">
        <f>BD!C8+BD!D8</f>
        <v>11044683.210000001</v>
      </c>
      <c r="E9" s="228">
        <f>BD!E8</f>
        <v>2239346650.3699999</v>
      </c>
      <c r="F9" s="228">
        <f>BD!F8</f>
        <v>2167972410.3400002</v>
      </c>
      <c r="G9" s="228">
        <f>BD!G8+BD!H8</f>
        <v>82418923.239999771</v>
      </c>
    </row>
    <row r="10" spans="1:7" x14ac:dyDescent="0.25">
      <c r="A10" s="226">
        <v>1113</v>
      </c>
      <c r="B10" s="226">
        <v>1110</v>
      </c>
      <c r="C10" s="227" t="s">
        <v>213</v>
      </c>
      <c r="D10" s="228"/>
      <c r="E10" s="228"/>
      <c r="F10" s="228"/>
      <c r="G10" s="228"/>
    </row>
    <row r="11" spans="1:7" x14ac:dyDescent="0.25">
      <c r="A11" s="226">
        <v>1114</v>
      </c>
      <c r="B11" s="226">
        <v>1110</v>
      </c>
      <c r="C11" s="227" t="s">
        <v>214</v>
      </c>
      <c r="D11" s="228">
        <f>BD!C9+BD!D9</f>
        <v>4719405.21</v>
      </c>
      <c r="E11" s="228">
        <f>BD!E9</f>
        <v>0</v>
      </c>
      <c r="F11" s="228">
        <f>BD!F9</f>
        <v>0</v>
      </c>
      <c r="G11" s="228">
        <f>BD!G9+BD!H9</f>
        <v>4719405.21</v>
      </c>
    </row>
    <row r="12" spans="1:7" x14ac:dyDescent="0.25">
      <c r="A12" s="226">
        <v>1115</v>
      </c>
      <c r="B12" s="226">
        <v>1110</v>
      </c>
      <c r="C12" s="227" t="s">
        <v>215</v>
      </c>
      <c r="D12" s="228"/>
      <c r="E12" s="228"/>
      <c r="F12" s="228"/>
      <c r="G12" s="228"/>
    </row>
    <row r="13" spans="1:7" x14ac:dyDescent="0.25">
      <c r="A13" s="226">
        <v>1116</v>
      </c>
      <c r="B13" s="226">
        <v>1110</v>
      </c>
      <c r="C13" s="227" t="s">
        <v>216</v>
      </c>
      <c r="D13" s="228"/>
      <c r="E13" s="228"/>
      <c r="F13" s="228"/>
      <c r="G13" s="228"/>
    </row>
    <row r="14" spans="1:7" x14ac:dyDescent="0.25">
      <c r="A14" s="226">
        <v>1119</v>
      </c>
      <c r="B14" s="226">
        <v>1110</v>
      </c>
      <c r="C14" s="227" t="s">
        <v>217</v>
      </c>
      <c r="D14" s="228"/>
      <c r="E14" s="228"/>
      <c r="F14" s="228"/>
      <c r="G14" s="228"/>
    </row>
    <row r="15" spans="1:7" x14ac:dyDescent="0.25">
      <c r="A15" s="226">
        <v>1121</v>
      </c>
      <c r="B15" s="226">
        <v>1120</v>
      </c>
      <c r="C15" s="227" t="s">
        <v>218</v>
      </c>
      <c r="D15" s="228"/>
      <c r="E15" s="228"/>
      <c r="F15" s="228"/>
      <c r="G15" s="228"/>
    </row>
    <row r="16" spans="1:7" x14ac:dyDescent="0.25">
      <c r="A16" s="226">
        <v>1122</v>
      </c>
      <c r="B16" s="226">
        <v>1120</v>
      </c>
      <c r="C16" s="227" t="s">
        <v>219</v>
      </c>
      <c r="D16" s="228">
        <f>BD!C10+BD!D10</f>
        <v>47340425.909999996</v>
      </c>
      <c r="E16" s="228">
        <f>BD!E10</f>
        <v>229670473.56999999</v>
      </c>
      <c r="F16" s="228">
        <f>BD!F10</f>
        <v>256323514.03999999</v>
      </c>
      <c r="G16" s="228">
        <f>BD!G10+BD!H10</f>
        <v>20687385.440000031</v>
      </c>
    </row>
    <row r="17" spans="1:7" x14ac:dyDescent="0.25">
      <c r="A17" s="226">
        <v>1123</v>
      </c>
      <c r="B17" s="226" t="s">
        <v>530</v>
      </c>
      <c r="C17" s="227" t="s">
        <v>220</v>
      </c>
      <c r="D17" s="228">
        <f>BD!C11+BD!D11</f>
        <v>100449792.01000001</v>
      </c>
      <c r="E17" s="228">
        <f>BD!E11</f>
        <v>487788237.69</v>
      </c>
      <c r="F17" s="228">
        <f>BD!F11</f>
        <v>471647014.43000001</v>
      </c>
      <c r="G17" s="228">
        <f>BD!G11+BD!H11</f>
        <v>116591015.27</v>
      </c>
    </row>
    <row r="18" spans="1:7" x14ac:dyDescent="0.25">
      <c r="A18" s="226">
        <v>1124</v>
      </c>
      <c r="B18" s="226" t="s">
        <v>530</v>
      </c>
      <c r="C18" s="227" t="s">
        <v>221</v>
      </c>
      <c r="D18" s="228">
        <f>BD!C12+BD!D12</f>
        <v>132234162.81</v>
      </c>
      <c r="E18" s="228">
        <f>BD!E12</f>
        <v>0</v>
      </c>
      <c r="F18" s="228">
        <f>BD!F12</f>
        <v>13384634.439999999</v>
      </c>
      <c r="G18" s="228">
        <f>BD!G12+BD!H12</f>
        <v>118849528.37</v>
      </c>
    </row>
    <row r="19" spans="1:7" x14ac:dyDescent="0.25">
      <c r="A19" s="226">
        <v>1125</v>
      </c>
      <c r="B19" s="226" t="s">
        <v>530</v>
      </c>
      <c r="C19" s="227" t="s">
        <v>222</v>
      </c>
      <c r="D19" s="228"/>
      <c r="E19" s="228"/>
      <c r="F19" s="228"/>
      <c r="G19" s="228"/>
    </row>
    <row r="20" spans="1:7" x14ac:dyDescent="0.25">
      <c r="A20" s="226">
        <v>1126</v>
      </c>
      <c r="B20" s="226" t="s">
        <v>530</v>
      </c>
      <c r="C20" s="227" t="s">
        <v>223</v>
      </c>
      <c r="D20" s="228"/>
      <c r="E20" s="228"/>
      <c r="F20" s="228"/>
      <c r="G20" s="228"/>
    </row>
    <row r="21" spans="1:7" x14ac:dyDescent="0.25">
      <c r="A21" s="226">
        <v>1129</v>
      </c>
      <c r="B21" s="226" t="s">
        <v>530</v>
      </c>
      <c r="C21" s="227" t="s">
        <v>224</v>
      </c>
      <c r="D21" s="228">
        <f>BD!C13+BD!D13</f>
        <v>0</v>
      </c>
      <c r="E21" s="228">
        <f>BD!E13</f>
        <v>0</v>
      </c>
      <c r="F21" s="228">
        <f>BD!F13</f>
        <v>0</v>
      </c>
      <c r="G21" s="228">
        <f>BD!G13+BD!H13</f>
        <v>0</v>
      </c>
    </row>
    <row r="22" spans="1:7" x14ac:dyDescent="0.25">
      <c r="A22" s="226">
        <v>1131</v>
      </c>
      <c r="B22" s="226" t="s">
        <v>531</v>
      </c>
      <c r="C22" s="227" t="s">
        <v>225</v>
      </c>
      <c r="D22" s="228">
        <f>BD!C14+BD!D14</f>
        <v>38608170.630000003</v>
      </c>
      <c r="E22" s="228">
        <f>BD!E14</f>
        <v>6185919.9800000004</v>
      </c>
      <c r="F22" s="228">
        <f>BD!F14</f>
        <v>2531894.15</v>
      </c>
      <c r="G22" s="228">
        <f>BD!G14+BD!H14</f>
        <v>42262196.460000001</v>
      </c>
    </row>
    <row r="23" spans="1:7" x14ac:dyDescent="0.25">
      <c r="A23" s="226">
        <v>1132</v>
      </c>
      <c r="B23" s="226" t="s">
        <v>531</v>
      </c>
      <c r="C23" s="227" t="s">
        <v>226</v>
      </c>
      <c r="D23" s="228"/>
      <c r="E23" s="228"/>
      <c r="F23" s="228"/>
      <c r="G23" s="228"/>
    </row>
    <row r="24" spans="1:7" x14ac:dyDescent="0.25">
      <c r="A24" s="226">
        <v>1133</v>
      </c>
      <c r="B24" s="226" t="s">
        <v>531</v>
      </c>
      <c r="C24" s="227" t="s">
        <v>227</v>
      </c>
      <c r="D24" s="228"/>
      <c r="E24" s="228"/>
      <c r="F24" s="228"/>
      <c r="G24" s="228"/>
    </row>
    <row r="25" spans="1:7" x14ac:dyDescent="0.25">
      <c r="A25" s="226">
        <v>1134</v>
      </c>
      <c r="B25" s="226" t="s">
        <v>531</v>
      </c>
      <c r="C25" s="227" t="s">
        <v>228</v>
      </c>
      <c r="D25" s="228"/>
      <c r="E25" s="228"/>
      <c r="F25" s="228"/>
      <c r="G25" s="228"/>
    </row>
    <row r="26" spans="1:7" x14ac:dyDescent="0.25">
      <c r="A26" s="226">
        <v>1139</v>
      </c>
      <c r="B26" s="226" t="s">
        <v>531</v>
      </c>
      <c r="C26" s="227" t="s">
        <v>229</v>
      </c>
      <c r="D26" s="228"/>
      <c r="E26" s="228"/>
      <c r="F26" s="228"/>
      <c r="G26" s="228"/>
    </row>
    <row r="27" spans="1:7" x14ac:dyDescent="0.25">
      <c r="A27" s="226">
        <v>1141</v>
      </c>
      <c r="B27" s="226" t="s">
        <v>532</v>
      </c>
      <c r="C27" s="227" t="s">
        <v>231</v>
      </c>
      <c r="D27" s="228"/>
      <c r="E27" s="228"/>
      <c r="F27" s="228"/>
      <c r="G27" s="228"/>
    </row>
    <row r="28" spans="1:7" x14ac:dyDescent="0.25">
      <c r="A28" s="226">
        <v>1142</v>
      </c>
      <c r="B28" s="226" t="s">
        <v>532</v>
      </c>
      <c r="C28" s="227" t="s">
        <v>232</v>
      </c>
      <c r="D28" s="228"/>
      <c r="E28" s="228"/>
      <c r="F28" s="228"/>
      <c r="G28" s="228"/>
    </row>
    <row r="29" spans="1:7" x14ac:dyDescent="0.25">
      <c r="A29" s="226">
        <v>1143</v>
      </c>
      <c r="B29" s="226" t="s">
        <v>532</v>
      </c>
      <c r="C29" s="227" t="s">
        <v>233</v>
      </c>
      <c r="D29" s="228"/>
      <c r="E29" s="228"/>
      <c r="F29" s="228"/>
      <c r="G29" s="228"/>
    </row>
    <row r="30" spans="1:7" x14ac:dyDescent="0.25">
      <c r="A30" s="226">
        <v>1144</v>
      </c>
      <c r="B30" s="226" t="s">
        <v>532</v>
      </c>
      <c r="C30" s="227" t="s">
        <v>234</v>
      </c>
      <c r="D30" s="228"/>
      <c r="E30" s="228"/>
      <c r="F30" s="228"/>
      <c r="G30" s="228"/>
    </row>
    <row r="31" spans="1:7" x14ac:dyDescent="0.25">
      <c r="A31" s="226">
        <v>1145</v>
      </c>
      <c r="B31" s="226" t="s">
        <v>532</v>
      </c>
      <c r="C31" s="227" t="s">
        <v>235</v>
      </c>
      <c r="D31" s="228"/>
      <c r="E31" s="228"/>
      <c r="F31" s="228"/>
      <c r="G31" s="228"/>
    </row>
    <row r="32" spans="1:7" x14ac:dyDescent="0.25">
      <c r="A32" s="226">
        <v>1151</v>
      </c>
      <c r="B32" s="226" t="s">
        <v>533</v>
      </c>
      <c r="C32" s="227" t="s">
        <v>236</v>
      </c>
      <c r="D32" s="228">
        <f>BD!C15+BD!D15</f>
        <v>111246735.79000001</v>
      </c>
      <c r="E32" s="228">
        <f>BD!E15</f>
        <v>0</v>
      </c>
      <c r="F32" s="228">
        <f>BD!F15</f>
        <v>0</v>
      </c>
      <c r="G32" s="228">
        <f>BD!G15+BD!H15</f>
        <v>111246735.79000001</v>
      </c>
    </row>
    <row r="33" spans="1:7" x14ac:dyDescent="0.25">
      <c r="A33" s="226">
        <v>1161</v>
      </c>
      <c r="B33" s="226" t="s">
        <v>534</v>
      </c>
      <c r="C33" s="227" t="s">
        <v>237</v>
      </c>
      <c r="D33" s="228"/>
      <c r="E33" s="228"/>
      <c r="F33" s="228"/>
      <c r="G33" s="228"/>
    </row>
    <row r="34" spans="1:7" x14ac:dyDescent="0.25">
      <c r="A34" s="226">
        <v>1162</v>
      </c>
      <c r="B34" s="226" t="s">
        <v>534</v>
      </c>
      <c r="C34" s="227" t="s">
        <v>238</v>
      </c>
      <c r="D34" s="228"/>
      <c r="E34" s="228"/>
      <c r="F34" s="228"/>
      <c r="G34" s="228"/>
    </row>
    <row r="35" spans="1:7" x14ac:dyDescent="0.25">
      <c r="A35" s="226">
        <v>1191</v>
      </c>
      <c r="B35" s="226" t="s">
        <v>535</v>
      </c>
      <c r="C35" s="227" t="s">
        <v>240</v>
      </c>
      <c r="D35" s="228"/>
      <c r="E35" s="228"/>
      <c r="F35" s="228"/>
      <c r="G35" s="228"/>
    </row>
    <row r="36" spans="1:7" x14ac:dyDescent="0.25">
      <c r="A36" s="226">
        <v>1192</v>
      </c>
      <c r="B36" s="226" t="s">
        <v>535</v>
      </c>
      <c r="C36" s="227" t="s">
        <v>241</v>
      </c>
      <c r="D36" s="228"/>
      <c r="E36" s="228"/>
      <c r="F36" s="228"/>
      <c r="G36" s="228"/>
    </row>
    <row r="37" spans="1:7" x14ac:dyDescent="0.25">
      <c r="A37" s="229">
        <v>1193</v>
      </c>
      <c r="B37" s="229" t="s">
        <v>535</v>
      </c>
      <c r="C37" s="230" t="s">
        <v>242</v>
      </c>
      <c r="D37" s="231"/>
      <c r="E37" s="231"/>
      <c r="F37" s="231"/>
      <c r="G37" s="231"/>
    </row>
    <row r="38" spans="1:7" x14ac:dyDescent="0.25">
      <c r="A38" s="232">
        <v>1211</v>
      </c>
      <c r="B38" s="232" t="s">
        <v>536</v>
      </c>
      <c r="C38" s="233" t="s">
        <v>243</v>
      </c>
      <c r="D38" s="228"/>
      <c r="E38" s="228"/>
      <c r="F38" s="228"/>
      <c r="G38" s="228"/>
    </row>
    <row r="39" spans="1:7" x14ac:dyDescent="0.25">
      <c r="A39" s="226">
        <v>1212</v>
      </c>
      <c r="B39" s="226" t="s">
        <v>536</v>
      </c>
      <c r="C39" s="227" t="s">
        <v>244</v>
      </c>
      <c r="D39" s="228"/>
      <c r="E39" s="228"/>
      <c r="F39" s="228"/>
      <c r="G39" s="228"/>
    </row>
    <row r="40" spans="1:7" x14ac:dyDescent="0.25">
      <c r="A40" s="226">
        <v>1213</v>
      </c>
      <c r="B40" s="226" t="s">
        <v>536</v>
      </c>
      <c r="C40" s="227" t="s">
        <v>245</v>
      </c>
      <c r="D40" s="228"/>
      <c r="E40" s="228"/>
      <c r="F40" s="228"/>
      <c r="G40" s="228"/>
    </row>
    <row r="41" spans="1:7" x14ac:dyDescent="0.25">
      <c r="A41" s="226">
        <v>1214</v>
      </c>
      <c r="B41" s="226" t="s">
        <v>536</v>
      </c>
      <c r="C41" s="227" t="s">
        <v>246</v>
      </c>
      <c r="D41" s="228"/>
      <c r="E41" s="228"/>
      <c r="F41" s="228"/>
      <c r="G41" s="228"/>
    </row>
    <row r="42" spans="1:7" x14ac:dyDescent="0.25">
      <c r="A42" s="226">
        <v>1221</v>
      </c>
      <c r="B42" s="226" t="s">
        <v>537</v>
      </c>
      <c r="C42" s="227" t="s">
        <v>247</v>
      </c>
      <c r="D42" s="228"/>
      <c r="E42" s="228"/>
      <c r="F42" s="228"/>
      <c r="G42" s="228"/>
    </row>
    <row r="43" spans="1:7" x14ac:dyDescent="0.25">
      <c r="A43" s="226">
        <v>1222</v>
      </c>
      <c r="B43" s="226" t="s">
        <v>537</v>
      </c>
      <c r="C43" s="227" t="s">
        <v>248</v>
      </c>
      <c r="D43" s="228"/>
      <c r="E43" s="228"/>
      <c r="F43" s="228"/>
      <c r="G43" s="228"/>
    </row>
    <row r="44" spans="1:7" x14ac:dyDescent="0.25">
      <c r="A44" s="226">
        <v>1223</v>
      </c>
      <c r="B44" s="226" t="s">
        <v>537</v>
      </c>
      <c r="C44" s="227" t="s">
        <v>249</v>
      </c>
      <c r="D44" s="228"/>
      <c r="E44" s="228"/>
      <c r="F44" s="228"/>
      <c r="G44" s="228"/>
    </row>
    <row r="45" spans="1:7" x14ac:dyDescent="0.25">
      <c r="A45" s="226">
        <v>1224</v>
      </c>
      <c r="B45" s="226" t="s">
        <v>537</v>
      </c>
      <c r="C45" s="227" t="s">
        <v>250</v>
      </c>
      <c r="D45" s="228"/>
      <c r="E45" s="228"/>
      <c r="F45" s="228"/>
      <c r="G45" s="228"/>
    </row>
    <row r="46" spans="1:7" x14ac:dyDescent="0.25">
      <c r="A46" s="226">
        <v>1229</v>
      </c>
      <c r="B46" s="226" t="s">
        <v>537</v>
      </c>
      <c r="C46" s="227" t="s">
        <v>251</v>
      </c>
      <c r="D46" s="228"/>
      <c r="E46" s="228"/>
      <c r="F46" s="228"/>
      <c r="G46" s="228"/>
    </row>
    <row r="47" spans="1:7" x14ac:dyDescent="0.25">
      <c r="A47" s="226">
        <v>1231</v>
      </c>
      <c r="B47" s="226" t="s">
        <v>538</v>
      </c>
      <c r="C47" s="227" t="s">
        <v>252</v>
      </c>
      <c r="D47" s="228"/>
      <c r="E47" s="228"/>
      <c r="F47" s="228"/>
      <c r="G47" s="228"/>
    </row>
    <row r="48" spans="1:7" x14ac:dyDescent="0.25">
      <c r="A48" s="226">
        <v>1232</v>
      </c>
      <c r="B48" s="226" t="s">
        <v>538</v>
      </c>
      <c r="C48" s="227" t="s">
        <v>253</v>
      </c>
      <c r="D48" s="228"/>
      <c r="E48" s="228"/>
      <c r="F48" s="228"/>
      <c r="G48" s="228"/>
    </row>
    <row r="49" spans="1:7" x14ac:dyDescent="0.25">
      <c r="A49" s="226">
        <v>1233</v>
      </c>
      <c r="B49" s="226" t="s">
        <v>538</v>
      </c>
      <c r="C49" s="227" t="s">
        <v>254</v>
      </c>
      <c r="D49" s="228">
        <f>BD!C16+BD!D16</f>
        <v>188285299.25999999</v>
      </c>
      <c r="E49" s="228">
        <f>BD!E16</f>
        <v>0</v>
      </c>
      <c r="F49" s="228">
        <f>BD!F16</f>
        <v>0</v>
      </c>
      <c r="G49" s="228">
        <f>BD!G16+BD!H16</f>
        <v>188285299.25999999</v>
      </c>
    </row>
    <row r="50" spans="1:7" x14ac:dyDescent="0.25">
      <c r="A50" s="226">
        <v>1234</v>
      </c>
      <c r="B50" s="226" t="s">
        <v>538</v>
      </c>
      <c r="C50" s="227" t="s">
        <v>255</v>
      </c>
      <c r="D50" s="228"/>
      <c r="E50" s="228"/>
      <c r="F50" s="228"/>
      <c r="G50" s="228"/>
    </row>
    <row r="51" spans="1:7" x14ac:dyDescent="0.25">
      <c r="A51" s="226">
        <v>1235</v>
      </c>
      <c r="B51" s="226" t="s">
        <v>538</v>
      </c>
      <c r="C51" s="227" t="s">
        <v>256</v>
      </c>
      <c r="D51" s="228">
        <f>BD!C17+BD!D17</f>
        <v>6539135.25</v>
      </c>
      <c r="E51" s="228">
        <f>BD!E17</f>
        <v>636193.07999999996</v>
      </c>
      <c r="F51" s="228">
        <f>BD!F17</f>
        <v>0</v>
      </c>
      <c r="G51" s="228">
        <f>BD!G17+BD!H17</f>
        <v>7175328.3300000001</v>
      </c>
    </row>
    <row r="52" spans="1:7" x14ac:dyDescent="0.25">
      <c r="A52" s="226">
        <v>1236</v>
      </c>
      <c r="B52" s="226" t="s">
        <v>538</v>
      </c>
      <c r="C52" s="227" t="s">
        <v>257</v>
      </c>
      <c r="D52" s="228">
        <f>BD!C18+BD!D18</f>
        <v>77948891.260000005</v>
      </c>
      <c r="E52" s="228">
        <f>BD!E18</f>
        <v>2711103.3</v>
      </c>
      <c r="F52" s="228">
        <f>BD!F18</f>
        <v>0</v>
      </c>
      <c r="G52" s="228">
        <f>BD!G18+BD!H18</f>
        <v>80659994.560000002</v>
      </c>
    </row>
    <row r="53" spans="1:7" x14ac:dyDescent="0.25">
      <c r="A53" s="226">
        <v>1239</v>
      </c>
      <c r="B53" s="226" t="s">
        <v>538</v>
      </c>
      <c r="C53" s="227" t="s">
        <v>258</v>
      </c>
      <c r="D53" s="228"/>
      <c r="E53" s="228"/>
      <c r="F53" s="228"/>
      <c r="G53" s="228"/>
    </row>
    <row r="54" spans="1:7" x14ac:dyDescent="0.25">
      <c r="A54" s="226">
        <v>1241</v>
      </c>
      <c r="B54" s="226" t="s">
        <v>539</v>
      </c>
      <c r="C54" s="227" t="s">
        <v>259</v>
      </c>
      <c r="D54" s="228">
        <f>BD!C19+BD!D19</f>
        <v>836385270.13999999</v>
      </c>
      <c r="E54" s="228">
        <f>BD!E19</f>
        <v>97208.17</v>
      </c>
      <c r="F54" s="228">
        <f>BD!F19</f>
        <v>0</v>
      </c>
      <c r="G54" s="228">
        <f>BD!G19+BD!H19</f>
        <v>836482478.30999994</v>
      </c>
    </row>
    <row r="55" spans="1:7" x14ac:dyDescent="0.25">
      <c r="A55" s="226">
        <v>1242</v>
      </c>
      <c r="B55" s="226" t="s">
        <v>539</v>
      </c>
      <c r="C55" s="227" t="s">
        <v>260</v>
      </c>
      <c r="D55" s="228">
        <f>BD!C20+BD!D20</f>
        <v>567540.29</v>
      </c>
      <c r="E55" s="228">
        <f>BD!E20</f>
        <v>0</v>
      </c>
      <c r="F55" s="228">
        <f>BD!F20</f>
        <v>0</v>
      </c>
      <c r="G55" s="228">
        <f>BD!G20+BD!H20</f>
        <v>567540.29</v>
      </c>
    </row>
    <row r="56" spans="1:7" x14ac:dyDescent="0.25">
      <c r="A56" s="226">
        <v>1243</v>
      </c>
      <c r="B56" s="226" t="s">
        <v>539</v>
      </c>
      <c r="C56" s="227" t="s">
        <v>261</v>
      </c>
      <c r="D56" s="228">
        <f>BD!C21+BD!D21</f>
        <v>72494577.620000005</v>
      </c>
      <c r="E56" s="228">
        <f>BD!E21</f>
        <v>3433591.64</v>
      </c>
      <c r="F56" s="228">
        <f>BD!F21</f>
        <v>0</v>
      </c>
      <c r="G56" s="228">
        <f>BD!G21+BD!H21</f>
        <v>75928169.260000005</v>
      </c>
    </row>
    <row r="57" spans="1:7" x14ac:dyDescent="0.25">
      <c r="A57" s="226">
        <v>1244</v>
      </c>
      <c r="B57" s="226" t="s">
        <v>539</v>
      </c>
      <c r="C57" s="227" t="s">
        <v>262</v>
      </c>
      <c r="D57" s="228">
        <f>BD!C22+BD!D22</f>
        <v>133838793.04000001</v>
      </c>
      <c r="E57" s="228">
        <f>BD!E22</f>
        <v>0</v>
      </c>
      <c r="F57" s="228">
        <f>BD!F22</f>
        <v>0</v>
      </c>
      <c r="G57" s="228">
        <f>BD!G22+BD!H22</f>
        <v>133838793.04000001</v>
      </c>
    </row>
    <row r="58" spans="1:7" x14ac:dyDescent="0.25">
      <c r="A58" s="226">
        <v>1245</v>
      </c>
      <c r="B58" s="226" t="s">
        <v>539</v>
      </c>
      <c r="C58" s="227" t="s">
        <v>263</v>
      </c>
      <c r="D58" s="228"/>
      <c r="E58" s="228"/>
      <c r="F58" s="228"/>
      <c r="G58" s="228"/>
    </row>
    <row r="59" spans="1:7" x14ac:dyDescent="0.25">
      <c r="A59" s="226">
        <v>1246</v>
      </c>
      <c r="B59" s="226" t="s">
        <v>539</v>
      </c>
      <c r="C59" s="227" t="s">
        <v>264</v>
      </c>
      <c r="D59" s="228">
        <f>BD!C23+BD!D23</f>
        <v>38659481.460000001</v>
      </c>
      <c r="E59" s="228">
        <f>BD!E23</f>
        <v>0</v>
      </c>
      <c r="F59" s="228">
        <f>BD!F23</f>
        <v>0</v>
      </c>
      <c r="G59" s="228">
        <f>BD!G23+BD!H23</f>
        <v>38659481.460000001</v>
      </c>
    </row>
    <row r="60" spans="1:7" x14ac:dyDescent="0.25">
      <c r="A60" s="226">
        <v>1247</v>
      </c>
      <c r="B60" s="226" t="s">
        <v>539</v>
      </c>
      <c r="C60" s="227" t="s">
        <v>265</v>
      </c>
      <c r="D60" s="228">
        <f>BD!C24+BD!D24</f>
        <v>3688119.15</v>
      </c>
      <c r="E60" s="228">
        <f>BD!E24</f>
        <v>0</v>
      </c>
      <c r="F60" s="228">
        <f>BD!F24</f>
        <v>0</v>
      </c>
      <c r="G60" s="228">
        <f>BD!G24+BD!H24</f>
        <v>3688119.15</v>
      </c>
    </row>
    <row r="61" spans="1:7" x14ac:dyDescent="0.25">
      <c r="A61" s="226">
        <v>1248</v>
      </c>
      <c r="B61" s="226" t="s">
        <v>539</v>
      </c>
      <c r="C61" s="227" t="s">
        <v>266</v>
      </c>
      <c r="D61" s="228"/>
      <c r="E61" s="228"/>
      <c r="F61" s="228"/>
      <c r="G61" s="228"/>
    </row>
    <row r="62" spans="1:7" x14ac:dyDescent="0.25">
      <c r="A62" s="226">
        <v>1251</v>
      </c>
      <c r="B62" s="226" t="s">
        <v>540</v>
      </c>
      <c r="C62" s="227" t="s">
        <v>267</v>
      </c>
      <c r="D62" s="228">
        <f>BD!C25+BD!D25</f>
        <v>50564.05</v>
      </c>
      <c r="E62" s="228">
        <f>BD!E25</f>
        <v>0</v>
      </c>
      <c r="F62" s="228">
        <f>BD!F25</f>
        <v>0</v>
      </c>
      <c r="G62" s="228">
        <f>BD!G25+BD!H25</f>
        <v>50564.05</v>
      </c>
    </row>
    <row r="63" spans="1:7" x14ac:dyDescent="0.25">
      <c r="A63" s="226">
        <v>1252</v>
      </c>
      <c r="B63" s="226" t="s">
        <v>540</v>
      </c>
      <c r="C63" s="227" t="s">
        <v>268</v>
      </c>
      <c r="D63" s="228"/>
      <c r="E63" s="228"/>
      <c r="F63" s="228"/>
      <c r="G63" s="228"/>
    </row>
    <row r="64" spans="1:7" x14ac:dyDescent="0.25">
      <c r="A64" s="226">
        <v>1253</v>
      </c>
      <c r="B64" s="226" t="s">
        <v>540</v>
      </c>
      <c r="C64" s="227" t="s">
        <v>269</v>
      </c>
      <c r="D64" s="228"/>
      <c r="E64" s="228"/>
      <c r="F64" s="228"/>
      <c r="G64" s="228"/>
    </row>
    <row r="65" spans="1:7" x14ac:dyDescent="0.25">
      <c r="A65" s="226">
        <v>1254</v>
      </c>
      <c r="B65" s="226" t="s">
        <v>540</v>
      </c>
      <c r="C65" s="227" t="s">
        <v>270</v>
      </c>
      <c r="D65" s="228"/>
      <c r="E65" s="228"/>
      <c r="F65" s="228"/>
      <c r="G65" s="228"/>
    </row>
    <row r="66" spans="1:7" x14ac:dyDescent="0.25">
      <c r="A66" s="226">
        <v>1259</v>
      </c>
      <c r="B66" s="226" t="s">
        <v>540</v>
      </c>
      <c r="C66" s="227" t="s">
        <v>271</v>
      </c>
      <c r="D66" s="228"/>
      <c r="E66" s="228"/>
      <c r="F66" s="228"/>
      <c r="G66" s="228"/>
    </row>
    <row r="67" spans="1:7" x14ac:dyDescent="0.25">
      <c r="A67" s="226">
        <v>1261</v>
      </c>
      <c r="B67" s="226" t="s">
        <v>541</v>
      </c>
      <c r="C67" s="227" t="s">
        <v>272</v>
      </c>
      <c r="D67" s="228"/>
      <c r="E67" s="228"/>
      <c r="F67" s="228"/>
      <c r="G67" s="228"/>
    </row>
    <row r="68" spans="1:7" x14ac:dyDescent="0.25">
      <c r="A68" s="226">
        <v>1262</v>
      </c>
      <c r="B68" s="226" t="s">
        <v>541</v>
      </c>
      <c r="C68" s="227" t="s">
        <v>273</v>
      </c>
      <c r="D68" s="228"/>
      <c r="E68" s="228"/>
      <c r="F68" s="228"/>
      <c r="G68" s="228"/>
    </row>
    <row r="69" spans="1:7" x14ac:dyDescent="0.25">
      <c r="A69" s="226">
        <v>1263</v>
      </c>
      <c r="B69" s="226" t="s">
        <v>541</v>
      </c>
      <c r="C69" s="227" t="s">
        <v>274</v>
      </c>
      <c r="D69" s="228"/>
      <c r="E69" s="228"/>
      <c r="F69" s="228"/>
      <c r="G69" s="228"/>
    </row>
    <row r="70" spans="1:7" x14ac:dyDescent="0.25">
      <c r="A70" s="226">
        <v>1264</v>
      </c>
      <c r="B70" s="226" t="s">
        <v>541</v>
      </c>
      <c r="C70" s="227" t="s">
        <v>275</v>
      </c>
      <c r="D70" s="228"/>
      <c r="E70" s="228"/>
      <c r="F70" s="228"/>
      <c r="G70" s="228"/>
    </row>
    <row r="71" spans="1:7" x14ac:dyDescent="0.25">
      <c r="A71" s="226">
        <v>1265</v>
      </c>
      <c r="B71" s="226" t="s">
        <v>541</v>
      </c>
      <c r="C71" s="227" t="s">
        <v>276</v>
      </c>
      <c r="D71" s="228"/>
      <c r="E71" s="228"/>
      <c r="F71" s="228"/>
      <c r="G71" s="228"/>
    </row>
    <row r="72" spans="1:7" x14ac:dyDescent="0.25">
      <c r="A72" s="226">
        <v>1271</v>
      </c>
      <c r="B72" s="226" t="s">
        <v>542</v>
      </c>
      <c r="C72" s="227" t="s">
        <v>277</v>
      </c>
      <c r="D72" s="228"/>
      <c r="E72" s="228"/>
      <c r="F72" s="228"/>
      <c r="G72" s="228"/>
    </row>
    <row r="73" spans="1:7" x14ac:dyDescent="0.25">
      <c r="A73" s="226">
        <v>1272</v>
      </c>
      <c r="B73" s="226" t="s">
        <v>542</v>
      </c>
      <c r="C73" s="227" t="s">
        <v>278</v>
      </c>
      <c r="D73" s="228"/>
      <c r="E73" s="228"/>
      <c r="F73" s="228"/>
      <c r="G73" s="228"/>
    </row>
    <row r="74" spans="1:7" x14ac:dyDescent="0.25">
      <c r="A74" s="226">
        <v>1273</v>
      </c>
      <c r="B74" s="226" t="s">
        <v>542</v>
      </c>
      <c r="C74" s="227" t="s">
        <v>279</v>
      </c>
      <c r="D74" s="228"/>
      <c r="E74" s="228"/>
      <c r="F74" s="228"/>
      <c r="G74" s="228"/>
    </row>
    <row r="75" spans="1:7" x14ac:dyDescent="0.25">
      <c r="A75" s="226">
        <v>1274</v>
      </c>
      <c r="B75" s="226" t="s">
        <v>542</v>
      </c>
      <c r="C75" s="227" t="s">
        <v>280</v>
      </c>
      <c r="D75" s="228"/>
      <c r="E75" s="228"/>
      <c r="F75" s="228"/>
      <c r="G75" s="228"/>
    </row>
    <row r="76" spans="1:7" x14ac:dyDescent="0.25">
      <c r="A76" s="226">
        <v>1275</v>
      </c>
      <c r="B76" s="226" t="s">
        <v>542</v>
      </c>
      <c r="C76" s="227" t="s">
        <v>281</v>
      </c>
      <c r="D76" s="228"/>
      <c r="E76" s="228"/>
      <c r="F76" s="228"/>
      <c r="G76" s="228"/>
    </row>
    <row r="77" spans="1:7" x14ac:dyDescent="0.25">
      <c r="A77" s="226">
        <v>1279</v>
      </c>
      <c r="B77" s="226" t="s">
        <v>542</v>
      </c>
      <c r="C77" s="227" t="s">
        <v>282</v>
      </c>
      <c r="D77" s="228"/>
      <c r="E77" s="228"/>
      <c r="F77" s="228"/>
      <c r="G77" s="228"/>
    </row>
    <row r="78" spans="1:7" x14ac:dyDescent="0.25">
      <c r="A78" s="226">
        <v>1281</v>
      </c>
      <c r="B78" s="226" t="s">
        <v>543</v>
      </c>
      <c r="C78" s="227" t="s">
        <v>283</v>
      </c>
      <c r="D78" s="228"/>
      <c r="E78" s="228"/>
      <c r="F78" s="228"/>
      <c r="G78" s="228"/>
    </row>
    <row r="79" spans="1:7" x14ac:dyDescent="0.25">
      <c r="A79" s="226">
        <v>1282</v>
      </c>
      <c r="B79" s="226" t="s">
        <v>543</v>
      </c>
      <c r="C79" s="227" t="s">
        <v>284</v>
      </c>
      <c r="D79" s="228"/>
      <c r="E79" s="228"/>
      <c r="F79" s="228"/>
      <c r="G79" s="228"/>
    </row>
    <row r="80" spans="1:7" x14ac:dyDescent="0.25">
      <c r="A80" s="226">
        <v>1283</v>
      </c>
      <c r="B80" s="226" t="s">
        <v>543</v>
      </c>
      <c r="C80" s="227" t="s">
        <v>285</v>
      </c>
      <c r="D80" s="228"/>
      <c r="E80" s="228"/>
      <c r="F80" s="228"/>
      <c r="G80" s="228"/>
    </row>
    <row r="81" spans="1:7" x14ac:dyDescent="0.25">
      <c r="A81" s="226">
        <v>1284</v>
      </c>
      <c r="B81" s="226" t="s">
        <v>543</v>
      </c>
      <c r="C81" s="227" t="s">
        <v>286</v>
      </c>
      <c r="D81" s="228"/>
      <c r="E81" s="228"/>
      <c r="F81" s="228"/>
      <c r="G81" s="228"/>
    </row>
    <row r="82" spans="1:7" x14ac:dyDescent="0.25">
      <c r="A82" s="226">
        <v>1289</v>
      </c>
      <c r="B82" s="226" t="s">
        <v>543</v>
      </c>
      <c r="C82" s="227" t="s">
        <v>287</v>
      </c>
      <c r="D82" s="228"/>
      <c r="E82" s="228"/>
      <c r="F82" s="228"/>
      <c r="G82" s="228"/>
    </row>
    <row r="83" spans="1:7" x14ac:dyDescent="0.25">
      <c r="A83" s="226">
        <v>1291</v>
      </c>
      <c r="B83" s="226" t="s">
        <v>544</v>
      </c>
      <c r="C83" s="227" t="s">
        <v>288</v>
      </c>
      <c r="D83" s="228"/>
      <c r="E83" s="228"/>
      <c r="F83" s="228"/>
      <c r="G83" s="228"/>
    </row>
    <row r="84" spans="1:7" x14ac:dyDescent="0.25">
      <c r="A84" s="226">
        <v>1292</v>
      </c>
      <c r="B84" s="226" t="s">
        <v>544</v>
      </c>
      <c r="C84" s="227" t="s">
        <v>289</v>
      </c>
      <c r="D84" s="234"/>
      <c r="E84" s="234"/>
      <c r="F84" s="234"/>
      <c r="G84" s="234"/>
    </row>
    <row r="85" spans="1:7" x14ac:dyDescent="0.25">
      <c r="A85" s="229">
        <v>1293</v>
      </c>
      <c r="B85" s="229" t="s">
        <v>544</v>
      </c>
      <c r="C85" s="230" t="s">
        <v>290</v>
      </c>
      <c r="D85" s="231"/>
      <c r="E85" s="231"/>
      <c r="F85" s="231"/>
      <c r="G85" s="231"/>
    </row>
    <row r="86" spans="1:7" x14ac:dyDescent="0.25">
      <c r="A86" s="232">
        <v>2111</v>
      </c>
      <c r="B86" s="232" t="s">
        <v>545</v>
      </c>
      <c r="C86" s="233" t="s">
        <v>311</v>
      </c>
      <c r="D86" s="228">
        <f>BD!C26+BD!D26</f>
        <v>-95290.16</v>
      </c>
      <c r="E86" s="228">
        <f>BD!E26</f>
        <v>366409504.10000002</v>
      </c>
      <c r="F86" s="228">
        <f>BD!F26</f>
        <v>366409504.10000002</v>
      </c>
      <c r="G86" s="228">
        <f>BD!G26+BD!H26</f>
        <v>-95290.160000026226</v>
      </c>
    </row>
    <row r="87" spans="1:7" x14ac:dyDescent="0.25">
      <c r="A87" s="226">
        <v>2112</v>
      </c>
      <c r="B87" s="226" t="s">
        <v>545</v>
      </c>
      <c r="C87" s="227" t="s">
        <v>312</v>
      </c>
      <c r="D87" s="228">
        <f>BD!C27+BD!D27</f>
        <v>107564663.75</v>
      </c>
      <c r="E87" s="228">
        <f>BD!E27</f>
        <v>77610398.75</v>
      </c>
      <c r="F87" s="228">
        <f>BD!F27</f>
        <v>77628735.299999997</v>
      </c>
      <c r="G87" s="228">
        <f>BD!G27+BD!H27</f>
        <v>107583000.3</v>
      </c>
    </row>
    <row r="88" spans="1:7" x14ac:dyDescent="0.25">
      <c r="A88" s="226">
        <v>2113</v>
      </c>
      <c r="B88" s="226" t="s">
        <v>545</v>
      </c>
      <c r="C88" s="227" t="s">
        <v>313</v>
      </c>
      <c r="D88" s="228">
        <f>BD!C28+BD!D28</f>
        <v>0</v>
      </c>
      <c r="E88" s="228">
        <f>BD!E28</f>
        <v>3263562.85</v>
      </c>
      <c r="F88" s="228">
        <f>BD!F28</f>
        <v>3263562.85</v>
      </c>
      <c r="G88" s="228">
        <f>BD!G28+BD!H28</f>
        <v>0</v>
      </c>
    </row>
    <row r="89" spans="1:7" x14ac:dyDescent="0.25">
      <c r="A89" s="226">
        <v>2114</v>
      </c>
      <c r="B89" s="226" t="s">
        <v>545</v>
      </c>
      <c r="C89" s="227" t="s">
        <v>314</v>
      </c>
      <c r="D89" s="228"/>
      <c r="E89" s="228"/>
      <c r="F89" s="228"/>
      <c r="G89" s="228"/>
    </row>
    <row r="90" spans="1:7" x14ac:dyDescent="0.25">
      <c r="A90" s="226">
        <v>2115</v>
      </c>
      <c r="B90" s="226" t="s">
        <v>545</v>
      </c>
      <c r="C90" s="227" t="s">
        <v>315</v>
      </c>
      <c r="D90" s="228">
        <f>BD!C29+BD!D29</f>
        <v>0</v>
      </c>
      <c r="E90" s="228">
        <f>BD!E29</f>
        <v>2671547</v>
      </c>
      <c r="F90" s="228">
        <f>BD!F29</f>
        <v>2671547</v>
      </c>
      <c r="G90" s="228">
        <f>BD!G29+BD!H29</f>
        <v>0</v>
      </c>
    </row>
    <row r="91" spans="1:7" x14ac:dyDescent="0.25">
      <c r="A91" s="226">
        <v>2116</v>
      </c>
      <c r="B91" s="226" t="s">
        <v>545</v>
      </c>
      <c r="C91" s="227" t="s">
        <v>316</v>
      </c>
      <c r="D91" s="228"/>
      <c r="E91" s="228"/>
      <c r="F91" s="228"/>
      <c r="G91" s="228"/>
    </row>
    <row r="92" spans="1:7" x14ac:dyDescent="0.25">
      <c r="A92" s="226">
        <v>2117</v>
      </c>
      <c r="B92" s="226" t="s">
        <v>545</v>
      </c>
      <c r="C92" s="227" t="s">
        <v>317</v>
      </c>
      <c r="D92" s="228">
        <f>BD!C30+BD!D30</f>
        <v>178064090.15000001</v>
      </c>
      <c r="E92" s="228">
        <f>BD!E30</f>
        <v>311755749.95999998</v>
      </c>
      <c r="F92" s="228">
        <f>BD!F30</f>
        <v>307697751.80000001</v>
      </c>
      <c r="G92" s="228">
        <f>BD!G30+BD!H30</f>
        <v>174006091.9900001</v>
      </c>
    </row>
    <row r="93" spans="1:7" x14ac:dyDescent="0.25">
      <c r="A93" s="226">
        <v>2118</v>
      </c>
      <c r="B93" s="226" t="s">
        <v>545</v>
      </c>
      <c r="C93" s="227" t="s">
        <v>318</v>
      </c>
      <c r="D93" s="228"/>
      <c r="E93" s="228"/>
      <c r="F93" s="228"/>
      <c r="G93" s="228"/>
    </row>
    <row r="94" spans="1:7" x14ac:dyDescent="0.25">
      <c r="A94" s="226">
        <v>2119</v>
      </c>
      <c r="B94" s="226" t="s">
        <v>545</v>
      </c>
      <c r="C94" s="227" t="s">
        <v>319</v>
      </c>
      <c r="D94" s="228">
        <f>BD!C31+BD!D31</f>
        <v>48102700.009999998</v>
      </c>
      <c r="E94" s="228">
        <f>BD!E31</f>
        <v>448873898.80000001</v>
      </c>
      <c r="F94" s="228">
        <f>BD!F31</f>
        <v>364176089.14999998</v>
      </c>
      <c r="G94" s="228">
        <f>BD!G31+BD!H31</f>
        <v>-36595109.640000053</v>
      </c>
    </row>
    <row r="95" spans="1:7" x14ac:dyDescent="0.25">
      <c r="A95" s="226">
        <v>2121</v>
      </c>
      <c r="B95" s="226" t="s">
        <v>546</v>
      </c>
      <c r="C95" s="227" t="s">
        <v>320</v>
      </c>
      <c r="D95" s="228"/>
      <c r="E95" s="228"/>
      <c r="F95" s="228"/>
      <c r="G95" s="228"/>
    </row>
    <row r="96" spans="1:7" x14ac:dyDescent="0.25">
      <c r="A96" s="226">
        <v>2122</v>
      </c>
      <c r="B96" s="226" t="s">
        <v>546</v>
      </c>
      <c r="C96" s="227" t="s">
        <v>321</v>
      </c>
      <c r="D96" s="228"/>
      <c r="E96" s="228"/>
      <c r="F96" s="228"/>
      <c r="G96" s="228"/>
    </row>
    <row r="97" spans="1:7" x14ac:dyDescent="0.25">
      <c r="A97" s="226">
        <v>2129</v>
      </c>
      <c r="B97" s="226" t="s">
        <v>546</v>
      </c>
      <c r="C97" s="227" t="s">
        <v>322</v>
      </c>
      <c r="D97" s="228"/>
      <c r="E97" s="228"/>
      <c r="F97" s="228"/>
      <c r="G97" s="228"/>
    </row>
    <row r="98" spans="1:7" x14ac:dyDescent="0.25">
      <c r="A98" s="226">
        <v>2131</v>
      </c>
      <c r="B98" s="226" t="s">
        <v>547</v>
      </c>
      <c r="C98" s="227" t="s">
        <v>323</v>
      </c>
      <c r="D98" s="228"/>
      <c r="E98" s="228"/>
      <c r="F98" s="228"/>
      <c r="G98" s="228"/>
    </row>
    <row r="99" spans="1:7" x14ac:dyDescent="0.25">
      <c r="A99" s="226">
        <v>2132</v>
      </c>
      <c r="B99" s="226" t="s">
        <v>547</v>
      </c>
      <c r="C99" s="227" t="s">
        <v>324</v>
      </c>
      <c r="D99" s="228"/>
      <c r="E99" s="228"/>
      <c r="F99" s="228"/>
      <c r="G99" s="228"/>
    </row>
    <row r="100" spans="1:7" x14ac:dyDescent="0.25">
      <c r="A100" s="226">
        <v>2133</v>
      </c>
      <c r="B100" s="226" t="s">
        <v>547</v>
      </c>
      <c r="C100" s="227" t="s">
        <v>325</v>
      </c>
      <c r="D100" s="228"/>
      <c r="E100" s="228"/>
      <c r="F100" s="228"/>
      <c r="G100" s="228"/>
    </row>
    <row r="101" spans="1:7" x14ac:dyDescent="0.25">
      <c r="A101" s="226">
        <v>2141</v>
      </c>
      <c r="B101" s="226" t="s">
        <v>548</v>
      </c>
      <c r="C101" s="227" t="s">
        <v>326</v>
      </c>
      <c r="D101" s="228"/>
      <c r="E101" s="228"/>
      <c r="F101" s="228"/>
      <c r="G101" s="228"/>
    </row>
    <row r="102" spans="1:7" x14ac:dyDescent="0.25">
      <c r="A102" s="226">
        <v>2142</v>
      </c>
      <c r="B102" s="226" t="s">
        <v>548</v>
      </c>
      <c r="C102" s="227" t="s">
        <v>327</v>
      </c>
      <c r="D102" s="228"/>
      <c r="E102" s="228"/>
      <c r="F102" s="228"/>
      <c r="G102" s="228"/>
    </row>
    <row r="103" spans="1:7" x14ac:dyDescent="0.25">
      <c r="A103" s="226">
        <v>2151</v>
      </c>
      <c r="B103" s="226" t="s">
        <v>549</v>
      </c>
      <c r="C103" s="227" t="s">
        <v>328</v>
      </c>
      <c r="D103" s="228"/>
      <c r="E103" s="228"/>
      <c r="F103" s="228"/>
      <c r="G103" s="228"/>
    </row>
    <row r="104" spans="1:7" x14ac:dyDescent="0.25">
      <c r="A104" s="226">
        <v>2152</v>
      </c>
      <c r="B104" s="226" t="s">
        <v>549</v>
      </c>
      <c r="C104" s="227" t="s">
        <v>329</v>
      </c>
      <c r="D104" s="228"/>
      <c r="E104" s="228"/>
      <c r="F104" s="228"/>
      <c r="G104" s="228"/>
    </row>
    <row r="105" spans="1:7" x14ac:dyDescent="0.25">
      <c r="A105" s="226">
        <v>2159</v>
      </c>
      <c r="B105" s="226" t="s">
        <v>549</v>
      </c>
      <c r="C105" s="227" t="s">
        <v>330</v>
      </c>
      <c r="D105" s="228"/>
      <c r="E105" s="228"/>
      <c r="F105" s="228"/>
      <c r="G105" s="228"/>
    </row>
    <row r="106" spans="1:7" x14ac:dyDescent="0.25">
      <c r="A106" s="226">
        <v>2161</v>
      </c>
      <c r="B106" s="226" t="s">
        <v>550</v>
      </c>
      <c r="C106" s="227" t="s">
        <v>331</v>
      </c>
      <c r="D106" s="228"/>
      <c r="E106" s="228"/>
      <c r="F106" s="228"/>
      <c r="G106" s="228"/>
    </row>
    <row r="107" spans="1:7" x14ac:dyDescent="0.25">
      <c r="A107" s="226">
        <v>2162</v>
      </c>
      <c r="B107" s="226" t="s">
        <v>550</v>
      </c>
      <c r="C107" s="227" t="s">
        <v>332</v>
      </c>
      <c r="D107" s="228">
        <f>BD!C32+BD!D32</f>
        <v>0</v>
      </c>
      <c r="E107" s="228">
        <f>BD!E32</f>
        <v>0</v>
      </c>
      <c r="F107" s="228">
        <f>BD!F32</f>
        <v>0</v>
      </c>
      <c r="G107" s="228">
        <f>BD!G32+BD!H32</f>
        <v>0</v>
      </c>
    </row>
    <row r="108" spans="1:7" x14ac:dyDescent="0.25">
      <c r="A108" s="226">
        <v>2163</v>
      </c>
      <c r="B108" s="226" t="s">
        <v>550</v>
      </c>
      <c r="C108" s="227" t="s">
        <v>333</v>
      </c>
      <c r="D108" s="228"/>
      <c r="E108" s="228"/>
      <c r="F108" s="228"/>
      <c r="G108" s="228"/>
    </row>
    <row r="109" spans="1:7" x14ac:dyDescent="0.25">
      <c r="A109" s="226">
        <v>2164</v>
      </c>
      <c r="B109" s="226" t="s">
        <v>550</v>
      </c>
      <c r="C109" s="227" t="s">
        <v>334</v>
      </c>
      <c r="D109" s="228"/>
      <c r="E109" s="228"/>
      <c r="F109" s="228"/>
      <c r="G109" s="228"/>
    </row>
    <row r="110" spans="1:7" x14ac:dyDescent="0.25">
      <c r="A110" s="226">
        <v>2165</v>
      </c>
      <c r="B110" s="226" t="s">
        <v>550</v>
      </c>
      <c r="C110" s="227" t="s">
        <v>335</v>
      </c>
      <c r="D110" s="228"/>
      <c r="E110" s="228"/>
      <c r="F110" s="228"/>
      <c r="G110" s="228"/>
    </row>
    <row r="111" spans="1:7" x14ac:dyDescent="0.25">
      <c r="A111" s="226">
        <v>2166</v>
      </c>
      <c r="B111" s="226" t="s">
        <v>550</v>
      </c>
      <c r="C111" s="227" t="s">
        <v>336</v>
      </c>
      <c r="D111" s="228"/>
      <c r="E111" s="228"/>
      <c r="F111" s="228"/>
      <c r="G111" s="228"/>
    </row>
    <row r="112" spans="1:7" x14ac:dyDescent="0.25">
      <c r="A112" s="226">
        <v>2171</v>
      </c>
      <c r="B112" s="226" t="s">
        <v>551</v>
      </c>
      <c r="C112" s="227" t="s">
        <v>337</v>
      </c>
      <c r="D112" s="228"/>
      <c r="E112" s="228"/>
      <c r="F112" s="228"/>
      <c r="G112" s="228"/>
    </row>
    <row r="113" spans="1:7" x14ac:dyDescent="0.25">
      <c r="A113" s="226">
        <v>2172</v>
      </c>
      <c r="B113" s="226" t="s">
        <v>551</v>
      </c>
      <c r="C113" s="227" t="s">
        <v>338</v>
      </c>
      <c r="D113" s="228"/>
      <c r="E113" s="228"/>
      <c r="F113" s="228"/>
      <c r="G113" s="228"/>
    </row>
    <row r="114" spans="1:7" x14ac:dyDescent="0.25">
      <c r="A114" s="226">
        <v>2179</v>
      </c>
      <c r="B114" s="226" t="s">
        <v>551</v>
      </c>
      <c r="C114" s="227" t="s">
        <v>339</v>
      </c>
      <c r="D114" s="228"/>
      <c r="E114" s="228"/>
      <c r="F114" s="228"/>
      <c r="G114" s="228"/>
    </row>
    <row r="115" spans="1:7" x14ac:dyDescent="0.25">
      <c r="A115" s="226">
        <v>2191</v>
      </c>
      <c r="B115" s="226" t="s">
        <v>552</v>
      </c>
      <c r="C115" s="227" t="s">
        <v>340</v>
      </c>
      <c r="D115" s="228"/>
      <c r="E115" s="228"/>
      <c r="F115" s="228"/>
      <c r="G115" s="228"/>
    </row>
    <row r="116" spans="1:7" x14ac:dyDescent="0.25">
      <c r="A116" s="226">
        <v>2192</v>
      </c>
      <c r="B116" s="226" t="s">
        <v>552</v>
      </c>
      <c r="C116" s="227" t="s">
        <v>341</v>
      </c>
      <c r="D116" s="228"/>
      <c r="E116" s="228"/>
      <c r="F116" s="228"/>
      <c r="G116" s="228"/>
    </row>
    <row r="117" spans="1:7" x14ac:dyDescent="0.25">
      <c r="A117" s="229">
        <v>2199</v>
      </c>
      <c r="B117" s="229" t="s">
        <v>552</v>
      </c>
      <c r="C117" s="230" t="s">
        <v>342</v>
      </c>
      <c r="D117" s="235"/>
      <c r="E117" s="235"/>
      <c r="F117" s="235"/>
      <c r="G117" s="235"/>
    </row>
    <row r="118" spans="1:7" x14ac:dyDescent="0.25">
      <c r="A118" s="232">
        <v>2211</v>
      </c>
      <c r="B118" s="232" t="s">
        <v>553</v>
      </c>
      <c r="C118" s="233" t="s">
        <v>343</v>
      </c>
      <c r="D118" s="228">
        <f>BD!C33+BD!D33</f>
        <v>772931272.53999996</v>
      </c>
      <c r="E118" s="228">
        <f>BD!E33</f>
        <v>0</v>
      </c>
      <c r="F118" s="228">
        <f>BD!F33</f>
        <v>0</v>
      </c>
      <c r="G118" s="228">
        <f>BD!G33+BD!H33</f>
        <v>772931272.53999996</v>
      </c>
    </row>
    <row r="119" spans="1:7" x14ac:dyDescent="0.25">
      <c r="A119" s="226">
        <v>2212</v>
      </c>
      <c r="B119" s="226" t="s">
        <v>553</v>
      </c>
      <c r="C119" s="227" t="s">
        <v>344</v>
      </c>
      <c r="D119" s="228"/>
      <c r="E119" s="228"/>
      <c r="F119" s="228"/>
      <c r="G119" s="228"/>
    </row>
    <row r="120" spans="1:7" x14ac:dyDescent="0.25">
      <c r="A120" s="226">
        <v>2221</v>
      </c>
      <c r="B120" s="226" t="s">
        <v>554</v>
      </c>
      <c r="C120" s="227" t="s">
        <v>345</v>
      </c>
      <c r="D120" s="228"/>
      <c r="E120" s="228"/>
      <c r="F120" s="228"/>
      <c r="G120" s="228"/>
    </row>
    <row r="121" spans="1:7" x14ac:dyDescent="0.25">
      <c r="A121" s="226">
        <v>2222</v>
      </c>
      <c r="B121" s="226" t="s">
        <v>554</v>
      </c>
      <c r="C121" s="227" t="s">
        <v>346</v>
      </c>
      <c r="D121" s="228"/>
      <c r="E121" s="228"/>
      <c r="F121" s="228"/>
      <c r="G121" s="228"/>
    </row>
    <row r="122" spans="1:7" x14ac:dyDescent="0.25">
      <c r="A122" s="226">
        <v>2229</v>
      </c>
      <c r="B122" s="226" t="s">
        <v>554</v>
      </c>
      <c r="C122" s="227" t="s">
        <v>347</v>
      </c>
      <c r="D122" s="228"/>
      <c r="E122" s="228"/>
      <c r="F122" s="228"/>
      <c r="G122" s="228"/>
    </row>
    <row r="123" spans="1:7" x14ac:dyDescent="0.25">
      <c r="A123" s="226">
        <v>2231</v>
      </c>
      <c r="B123" s="226" t="s">
        <v>555</v>
      </c>
      <c r="C123" s="227" t="s">
        <v>348</v>
      </c>
      <c r="D123" s="228"/>
      <c r="E123" s="228"/>
      <c r="F123" s="228"/>
      <c r="G123" s="228"/>
    </row>
    <row r="124" spans="1:7" x14ac:dyDescent="0.25">
      <c r="A124" s="226">
        <v>2232</v>
      </c>
      <c r="B124" s="226" t="s">
        <v>555</v>
      </c>
      <c r="C124" s="227" t="s">
        <v>349</v>
      </c>
      <c r="D124" s="228"/>
      <c r="E124" s="228"/>
      <c r="F124" s="228"/>
      <c r="G124" s="228"/>
    </row>
    <row r="125" spans="1:7" x14ac:dyDescent="0.25">
      <c r="A125" s="226">
        <v>2233</v>
      </c>
      <c r="B125" s="226" t="s">
        <v>555</v>
      </c>
      <c r="C125" s="227" t="s">
        <v>350</v>
      </c>
      <c r="D125" s="228"/>
      <c r="E125" s="228"/>
      <c r="F125" s="228"/>
      <c r="G125" s="228"/>
    </row>
    <row r="126" spans="1:7" x14ac:dyDescent="0.25">
      <c r="A126" s="226">
        <v>2234</v>
      </c>
      <c r="B126" s="226" t="s">
        <v>555</v>
      </c>
      <c r="C126" s="227" t="s">
        <v>351</v>
      </c>
      <c r="D126" s="228"/>
      <c r="E126" s="228"/>
      <c r="F126" s="228"/>
      <c r="G126" s="228"/>
    </row>
    <row r="127" spans="1:7" x14ac:dyDescent="0.25">
      <c r="A127" s="226">
        <v>2235</v>
      </c>
      <c r="B127" s="226" t="s">
        <v>555</v>
      </c>
      <c r="C127" s="227" t="s">
        <v>352</v>
      </c>
      <c r="D127" s="228"/>
      <c r="E127" s="228"/>
      <c r="F127" s="228"/>
      <c r="G127" s="228"/>
    </row>
    <row r="128" spans="1:7" x14ac:dyDescent="0.25">
      <c r="A128" s="226">
        <v>2241</v>
      </c>
      <c r="B128" s="226" t="s">
        <v>556</v>
      </c>
      <c r="C128" s="227" t="s">
        <v>353</v>
      </c>
      <c r="D128" s="228"/>
      <c r="E128" s="228"/>
      <c r="F128" s="228"/>
      <c r="G128" s="228"/>
    </row>
    <row r="129" spans="1:7" x14ac:dyDescent="0.25">
      <c r="A129" s="226">
        <v>2242</v>
      </c>
      <c r="B129" s="226" t="s">
        <v>556</v>
      </c>
      <c r="C129" s="227" t="s">
        <v>354</v>
      </c>
      <c r="D129" s="228"/>
      <c r="E129" s="228"/>
      <c r="F129" s="228"/>
      <c r="G129" s="228"/>
    </row>
    <row r="130" spans="1:7" x14ac:dyDescent="0.25">
      <c r="A130" s="226">
        <v>2249</v>
      </c>
      <c r="B130" s="226" t="s">
        <v>556</v>
      </c>
      <c r="C130" s="227" t="s">
        <v>355</v>
      </c>
      <c r="D130" s="228"/>
      <c r="E130" s="228"/>
      <c r="F130" s="228"/>
      <c r="G130" s="228"/>
    </row>
    <row r="131" spans="1:7" x14ac:dyDescent="0.25">
      <c r="A131" s="226">
        <v>2251</v>
      </c>
      <c r="B131" s="226" t="s">
        <v>557</v>
      </c>
      <c r="C131" s="227" t="s">
        <v>356</v>
      </c>
      <c r="D131" s="228"/>
      <c r="E131" s="228"/>
      <c r="F131" s="228"/>
      <c r="G131" s="228"/>
    </row>
    <row r="132" spans="1:7" x14ac:dyDescent="0.25">
      <c r="A132" s="226">
        <v>2252</v>
      </c>
      <c r="B132" s="226" t="s">
        <v>557</v>
      </c>
      <c r="C132" s="227" t="s">
        <v>357</v>
      </c>
      <c r="D132" s="228"/>
      <c r="E132" s="228"/>
      <c r="F132" s="228"/>
      <c r="G132" s="228"/>
    </row>
    <row r="133" spans="1:7" x14ac:dyDescent="0.25">
      <c r="A133" s="226">
        <v>2253</v>
      </c>
      <c r="B133" s="226" t="s">
        <v>557</v>
      </c>
      <c r="C133" s="227" t="s">
        <v>358</v>
      </c>
      <c r="D133" s="228"/>
      <c r="E133" s="228"/>
      <c r="F133" s="228"/>
      <c r="G133" s="228"/>
    </row>
    <row r="134" spans="1:7" x14ac:dyDescent="0.25">
      <c r="A134" s="226">
        <v>2254</v>
      </c>
      <c r="B134" s="226" t="s">
        <v>557</v>
      </c>
      <c r="C134" s="227" t="s">
        <v>359</v>
      </c>
      <c r="D134" s="228"/>
      <c r="E134" s="228"/>
      <c r="F134" s="228"/>
      <c r="G134" s="228"/>
    </row>
    <row r="135" spans="1:7" x14ac:dyDescent="0.25">
      <c r="A135" s="226">
        <v>2255</v>
      </c>
      <c r="B135" s="226" t="s">
        <v>557</v>
      </c>
      <c r="C135" s="227" t="s">
        <v>360</v>
      </c>
      <c r="D135" s="228"/>
      <c r="E135" s="228"/>
      <c r="F135" s="228"/>
      <c r="G135" s="228"/>
    </row>
    <row r="136" spans="1:7" x14ac:dyDescent="0.25">
      <c r="A136" s="226">
        <v>2256</v>
      </c>
      <c r="B136" s="226" t="s">
        <v>557</v>
      </c>
      <c r="C136" s="227" t="s">
        <v>361</v>
      </c>
      <c r="D136" s="228"/>
      <c r="E136" s="228"/>
      <c r="F136" s="228"/>
      <c r="G136" s="228"/>
    </row>
    <row r="137" spans="1:7" x14ac:dyDescent="0.25">
      <c r="A137" s="226">
        <v>2261</v>
      </c>
      <c r="B137" s="226" t="s">
        <v>558</v>
      </c>
      <c r="C137" s="227" t="s">
        <v>362</v>
      </c>
      <c r="D137" s="228"/>
      <c r="E137" s="228"/>
      <c r="F137" s="228"/>
      <c r="G137" s="228"/>
    </row>
    <row r="138" spans="1:7" x14ac:dyDescent="0.25">
      <c r="A138" s="226">
        <v>2262</v>
      </c>
      <c r="B138" s="226" t="s">
        <v>558</v>
      </c>
      <c r="C138" s="227" t="s">
        <v>363</v>
      </c>
      <c r="D138" s="234"/>
      <c r="E138" s="234"/>
      <c r="F138" s="234"/>
      <c r="G138" s="234"/>
    </row>
    <row r="139" spans="1:7" x14ac:dyDescent="0.25">
      <c r="A139" s="226">
        <v>2263</v>
      </c>
      <c r="B139" s="226" t="s">
        <v>558</v>
      </c>
      <c r="C139" s="227" t="s">
        <v>364</v>
      </c>
      <c r="D139" s="228"/>
      <c r="E139" s="228"/>
      <c r="F139" s="228"/>
      <c r="G139" s="228"/>
    </row>
    <row r="140" spans="1:7" x14ac:dyDescent="0.25">
      <c r="A140" s="229">
        <v>2269</v>
      </c>
      <c r="B140" s="229" t="s">
        <v>558</v>
      </c>
      <c r="C140" s="230" t="s">
        <v>365</v>
      </c>
      <c r="D140" s="231"/>
      <c r="E140" s="231"/>
      <c r="F140" s="231"/>
      <c r="G140" s="231"/>
    </row>
    <row r="141" spans="1:7" x14ac:dyDescent="0.25">
      <c r="A141" s="223">
        <v>3111</v>
      </c>
      <c r="B141" s="223" t="s">
        <v>559</v>
      </c>
      <c r="C141" s="224" t="s">
        <v>50</v>
      </c>
      <c r="D141" s="225">
        <f>BD!C34+BD!D34</f>
        <v>893909617.08000004</v>
      </c>
      <c r="E141" s="225">
        <f>BD!E34</f>
        <v>0</v>
      </c>
      <c r="F141" s="225">
        <f>BD!F34</f>
        <v>0</v>
      </c>
      <c r="G141" s="225">
        <f>BD!G34+BD!H34</f>
        <v>893909617.08000004</v>
      </c>
    </row>
    <row r="142" spans="1:7" x14ac:dyDescent="0.25">
      <c r="A142" s="226">
        <v>3121</v>
      </c>
      <c r="B142" s="226" t="s">
        <v>560</v>
      </c>
      <c r="C142" s="227" t="s">
        <v>51</v>
      </c>
      <c r="D142" s="228">
        <f>BD!C35+BD!D35</f>
        <v>0</v>
      </c>
      <c r="E142" s="228">
        <f>BD!E35</f>
        <v>6778441.2800000003</v>
      </c>
      <c r="F142" s="228">
        <f>BD!F35</f>
        <v>8070168.2599999998</v>
      </c>
      <c r="G142" s="228">
        <f>BD!G35+BD!H35</f>
        <v>1291726.98</v>
      </c>
    </row>
    <row r="143" spans="1:7" x14ac:dyDescent="0.25">
      <c r="A143" s="229">
        <v>3131</v>
      </c>
      <c r="B143" s="229" t="s">
        <v>561</v>
      </c>
      <c r="C143" s="230" t="s">
        <v>141</v>
      </c>
      <c r="D143" s="231"/>
      <c r="E143" s="231"/>
      <c r="F143" s="231"/>
      <c r="G143" s="231"/>
    </row>
    <row r="144" spans="1:7" x14ac:dyDescent="0.25">
      <c r="A144" s="223">
        <v>3211</v>
      </c>
      <c r="B144" s="223" t="s">
        <v>562</v>
      </c>
      <c r="C144" s="224" t="s">
        <v>296</v>
      </c>
      <c r="D144" s="225">
        <f>BD!C36+BD!D36</f>
        <v>0</v>
      </c>
      <c r="E144" s="225">
        <f>BD!E36</f>
        <v>0</v>
      </c>
      <c r="F144" s="225">
        <f>BD!F36</f>
        <v>0</v>
      </c>
      <c r="G144" s="225">
        <f>BD!G36+BD!H36</f>
        <v>0</v>
      </c>
    </row>
    <row r="145" spans="1:7" x14ac:dyDescent="0.25">
      <c r="A145" s="226">
        <v>3221</v>
      </c>
      <c r="B145" s="226" t="s">
        <v>563</v>
      </c>
      <c r="C145" s="227" t="s">
        <v>55</v>
      </c>
      <c r="D145" s="228">
        <f>BD!C37+BD!D37</f>
        <v>-196319098.78</v>
      </c>
      <c r="E145" s="228">
        <f>BD!E37</f>
        <v>6204779.7999999998</v>
      </c>
      <c r="F145" s="228">
        <f>BD!F37</f>
        <v>4565033.3499999996</v>
      </c>
      <c r="G145" s="228">
        <f>BD!G37+BD!H37</f>
        <v>-197958845.22999999</v>
      </c>
    </row>
    <row r="146" spans="1:7" x14ac:dyDescent="0.25">
      <c r="A146" s="226">
        <v>3231</v>
      </c>
      <c r="B146" s="226" t="s">
        <v>564</v>
      </c>
      <c r="C146" s="227" t="s">
        <v>366</v>
      </c>
      <c r="D146" s="228"/>
      <c r="E146" s="228"/>
      <c r="F146" s="228"/>
      <c r="G146" s="228"/>
    </row>
    <row r="147" spans="1:7" x14ac:dyDescent="0.25">
      <c r="A147" s="226">
        <v>3232</v>
      </c>
      <c r="B147" s="226" t="s">
        <v>564</v>
      </c>
      <c r="C147" s="227" t="s">
        <v>367</v>
      </c>
      <c r="D147" s="228"/>
      <c r="E147" s="228"/>
      <c r="F147" s="228"/>
      <c r="G147" s="228"/>
    </row>
    <row r="148" spans="1:7" x14ac:dyDescent="0.25">
      <c r="A148" s="226">
        <v>3233</v>
      </c>
      <c r="B148" s="226" t="s">
        <v>564</v>
      </c>
      <c r="C148" s="227" t="s">
        <v>368</v>
      </c>
      <c r="D148" s="228"/>
      <c r="E148" s="228"/>
      <c r="F148" s="228"/>
      <c r="G148" s="228"/>
    </row>
    <row r="149" spans="1:7" x14ac:dyDescent="0.25">
      <c r="A149" s="226">
        <v>3239</v>
      </c>
      <c r="B149" s="226" t="s">
        <v>564</v>
      </c>
      <c r="C149" s="227" t="s">
        <v>369</v>
      </c>
      <c r="D149" s="228"/>
      <c r="E149" s="228"/>
      <c r="F149" s="228"/>
      <c r="G149" s="228"/>
    </row>
    <row r="150" spans="1:7" x14ac:dyDescent="0.25">
      <c r="A150" s="232">
        <v>3241</v>
      </c>
      <c r="B150" s="232" t="s">
        <v>565</v>
      </c>
      <c r="C150" s="233" t="s">
        <v>370</v>
      </c>
      <c r="D150" s="228"/>
      <c r="E150" s="228"/>
      <c r="F150" s="228"/>
      <c r="G150" s="228"/>
    </row>
    <row r="151" spans="1:7" x14ac:dyDescent="0.25">
      <c r="A151" s="226">
        <v>3242</v>
      </c>
      <c r="B151" s="226" t="s">
        <v>565</v>
      </c>
      <c r="C151" s="227" t="s">
        <v>371</v>
      </c>
      <c r="D151" s="228"/>
      <c r="E151" s="228"/>
      <c r="F151" s="228"/>
      <c r="G151" s="228"/>
    </row>
    <row r="152" spans="1:7" x14ac:dyDescent="0.25">
      <c r="A152" s="226">
        <v>3243</v>
      </c>
      <c r="B152" s="226" t="s">
        <v>565</v>
      </c>
      <c r="C152" s="227" t="s">
        <v>372</v>
      </c>
      <c r="D152" s="228"/>
      <c r="E152" s="228"/>
      <c r="F152" s="228"/>
      <c r="G152" s="228"/>
    </row>
    <row r="153" spans="1:7" x14ac:dyDescent="0.25">
      <c r="A153" s="226">
        <v>3251</v>
      </c>
      <c r="B153" s="226" t="s">
        <v>566</v>
      </c>
      <c r="C153" s="227" t="s">
        <v>373</v>
      </c>
      <c r="D153" s="228"/>
      <c r="E153" s="228"/>
      <c r="F153" s="228"/>
      <c r="G153" s="228"/>
    </row>
    <row r="154" spans="1:7" x14ac:dyDescent="0.25">
      <c r="A154" s="229">
        <v>3252</v>
      </c>
      <c r="B154" s="229" t="s">
        <v>566</v>
      </c>
      <c r="C154" s="230" t="s">
        <v>374</v>
      </c>
      <c r="D154" s="235"/>
      <c r="E154" s="235"/>
      <c r="F154" s="235"/>
      <c r="G154" s="235"/>
    </row>
    <row r="155" spans="1:7" x14ac:dyDescent="0.25">
      <c r="A155" s="223">
        <v>3311</v>
      </c>
      <c r="B155" s="223" t="s">
        <v>567</v>
      </c>
      <c r="C155" s="224" t="s">
        <v>60</v>
      </c>
      <c r="D155" s="225"/>
      <c r="E155" s="225"/>
      <c r="F155" s="225"/>
      <c r="G155" s="225"/>
    </row>
    <row r="156" spans="1:7" x14ac:dyDescent="0.25">
      <c r="A156" s="229">
        <v>3321</v>
      </c>
      <c r="B156" s="229" t="s">
        <v>568</v>
      </c>
      <c r="C156" s="230" t="s">
        <v>61</v>
      </c>
      <c r="D156" s="231"/>
      <c r="E156" s="231"/>
      <c r="F156" s="231"/>
      <c r="G156" s="231"/>
    </row>
    <row r="157" spans="1:7" x14ac:dyDescent="0.25">
      <c r="A157" s="223">
        <v>4111</v>
      </c>
      <c r="B157" s="223" t="s">
        <v>569</v>
      </c>
      <c r="C157" s="224" t="s">
        <v>375</v>
      </c>
      <c r="D157" s="225"/>
      <c r="E157" s="225"/>
      <c r="F157" s="225"/>
      <c r="G157" s="225"/>
    </row>
    <row r="158" spans="1:7" x14ac:dyDescent="0.25">
      <c r="A158" s="226">
        <v>4112</v>
      </c>
      <c r="B158" s="226" t="s">
        <v>569</v>
      </c>
      <c r="C158" s="227" t="s">
        <v>377</v>
      </c>
      <c r="D158" s="228"/>
      <c r="E158" s="228"/>
      <c r="F158" s="228"/>
      <c r="G158" s="228"/>
    </row>
    <row r="159" spans="1:7" x14ac:dyDescent="0.25">
      <c r="A159" s="226">
        <v>4113</v>
      </c>
      <c r="B159" s="226" t="s">
        <v>569</v>
      </c>
      <c r="C159" s="227" t="s">
        <v>379</v>
      </c>
      <c r="D159" s="228"/>
      <c r="E159" s="228"/>
      <c r="F159" s="228"/>
      <c r="G159" s="228"/>
    </row>
    <row r="160" spans="1:7" x14ac:dyDescent="0.25">
      <c r="A160" s="226">
        <v>4114</v>
      </c>
      <c r="B160" s="226" t="s">
        <v>569</v>
      </c>
      <c r="C160" s="227" t="s">
        <v>381</v>
      </c>
      <c r="D160" s="228"/>
      <c r="E160" s="228"/>
      <c r="F160" s="228"/>
      <c r="G160" s="228"/>
    </row>
    <row r="161" spans="1:7" x14ac:dyDescent="0.25">
      <c r="A161" s="226">
        <v>4115</v>
      </c>
      <c r="B161" s="226" t="s">
        <v>569</v>
      </c>
      <c r="C161" s="227" t="s">
        <v>383</v>
      </c>
      <c r="D161" s="228"/>
      <c r="E161" s="228"/>
      <c r="F161" s="228"/>
      <c r="G161" s="228"/>
    </row>
    <row r="162" spans="1:7" x14ac:dyDescent="0.25">
      <c r="A162" s="226">
        <v>4116</v>
      </c>
      <c r="B162" s="226" t="s">
        <v>569</v>
      </c>
      <c r="C162" s="227" t="s">
        <v>385</v>
      </c>
      <c r="D162" s="228"/>
      <c r="E162" s="228"/>
      <c r="F162" s="228"/>
      <c r="G162" s="228"/>
    </row>
    <row r="163" spans="1:7" x14ac:dyDescent="0.25">
      <c r="A163" s="226">
        <v>4117</v>
      </c>
      <c r="B163" s="226" t="s">
        <v>569</v>
      </c>
      <c r="C163" s="227" t="s">
        <v>387</v>
      </c>
      <c r="D163" s="228"/>
      <c r="E163" s="228"/>
      <c r="F163" s="228"/>
      <c r="G163" s="228"/>
    </row>
    <row r="164" spans="1:7" x14ac:dyDescent="0.25">
      <c r="A164" s="226">
        <v>4119</v>
      </c>
      <c r="B164" s="226" t="s">
        <v>569</v>
      </c>
      <c r="C164" s="227" t="s">
        <v>389</v>
      </c>
      <c r="D164" s="228"/>
      <c r="E164" s="228"/>
      <c r="F164" s="228"/>
      <c r="G164" s="228"/>
    </row>
    <row r="165" spans="1:7" x14ac:dyDescent="0.25">
      <c r="A165" s="226">
        <v>4121</v>
      </c>
      <c r="B165" s="226" t="s">
        <v>570</v>
      </c>
      <c r="C165" s="227" t="s">
        <v>391</v>
      </c>
      <c r="D165" s="228"/>
      <c r="E165" s="228"/>
      <c r="F165" s="228"/>
      <c r="G165" s="228"/>
    </row>
    <row r="166" spans="1:7" x14ac:dyDescent="0.25">
      <c r="A166" s="226">
        <v>4122</v>
      </c>
      <c r="B166" s="226" t="s">
        <v>570</v>
      </c>
      <c r="C166" s="227" t="s">
        <v>393</v>
      </c>
      <c r="D166" s="228"/>
      <c r="E166" s="228"/>
      <c r="F166" s="228"/>
      <c r="G166" s="228"/>
    </row>
    <row r="167" spans="1:7" x14ac:dyDescent="0.25">
      <c r="A167" s="226">
        <v>4123</v>
      </c>
      <c r="B167" s="226" t="s">
        <v>570</v>
      </c>
      <c r="C167" s="227" t="s">
        <v>395</v>
      </c>
      <c r="D167" s="228"/>
      <c r="E167" s="228"/>
      <c r="F167" s="228"/>
      <c r="G167" s="228"/>
    </row>
    <row r="168" spans="1:7" x14ac:dyDescent="0.25">
      <c r="A168" s="226">
        <v>4124</v>
      </c>
      <c r="B168" s="226" t="s">
        <v>570</v>
      </c>
      <c r="C168" s="227" t="s">
        <v>397</v>
      </c>
      <c r="D168" s="228"/>
      <c r="E168" s="228"/>
      <c r="F168" s="228"/>
      <c r="G168" s="228"/>
    </row>
    <row r="169" spans="1:7" x14ac:dyDescent="0.25">
      <c r="A169" s="226">
        <v>4129</v>
      </c>
      <c r="B169" s="226" t="s">
        <v>570</v>
      </c>
      <c r="C169" s="227" t="s">
        <v>399</v>
      </c>
      <c r="D169" s="228"/>
      <c r="E169" s="228"/>
      <c r="F169" s="228"/>
      <c r="G169" s="228"/>
    </row>
    <row r="170" spans="1:7" x14ac:dyDescent="0.25">
      <c r="A170" s="226">
        <v>4131</v>
      </c>
      <c r="B170" s="226" t="s">
        <v>571</v>
      </c>
      <c r="C170" s="227" t="s">
        <v>401</v>
      </c>
      <c r="D170" s="228"/>
      <c r="E170" s="228"/>
      <c r="F170" s="228"/>
      <c r="G170" s="228"/>
    </row>
    <row r="171" spans="1:7" x14ac:dyDescent="0.25">
      <c r="A171" s="226">
        <v>4141</v>
      </c>
      <c r="B171" s="226" t="s">
        <v>572</v>
      </c>
      <c r="C171" s="227" t="s">
        <v>403</v>
      </c>
      <c r="D171" s="228"/>
      <c r="E171" s="228"/>
      <c r="F171" s="228"/>
      <c r="G171" s="228"/>
    </row>
    <row r="172" spans="1:7" x14ac:dyDescent="0.25">
      <c r="A172" s="226">
        <v>4142</v>
      </c>
      <c r="B172" s="226" t="s">
        <v>572</v>
      </c>
      <c r="C172" s="227" t="s">
        <v>405</v>
      </c>
      <c r="D172" s="228"/>
      <c r="E172" s="228"/>
      <c r="F172" s="228"/>
      <c r="G172" s="228"/>
    </row>
    <row r="173" spans="1:7" x14ac:dyDescent="0.25">
      <c r="A173" s="226">
        <v>4143</v>
      </c>
      <c r="B173" s="226" t="s">
        <v>572</v>
      </c>
      <c r="C173" s="227" t="s">
        <v>407</v>
      </c>
      <c r="D173" s="228"/>
      <c r="E173" s="228"/>
      <c r="F173" s="228"/>
      <c r="G173" s="228"/>
    </row>
    <row r="174" spans="1:7" x14ac:dyDescent="0.25">
      <c r="A174" s="226">
        <v>4144</v>
      </c>
      <c r="B174" s="226" t="s">
        <v>572</v>
      </c>
      <c r="C174" s="227" t="s">
        <v>409</v>
      </c>
      <c r="D174" s="228"/>
      <c r="E174" s="228"/>
      <c r="F174" s="228"/>
      <c r="G174" s="228"/>
    </row>
    <row r="175" spans="1:7" x14ac:dyDescent="0.25">
      <c r="A175" s="226">
        <v>4149</v>
      </c>
      <c r="B175" s="226" t="s">
        <v>572</v>
      </c>
      <c r="C175" s="227" t="s">
        <v>411</v>
      </c>
      <c r="D175" s="228"/>
      <c r="E175" s="228"/>
      <c r="F175" s="228"/>
      <c r="G175" s="228"/>
    </row>
    <row r="176" spans="1:7" x14ac:dyDescent="0.25">
      <c r="A176" s="226">
        <v>4151</v>
      </c>
      <c r="B176" s="226" t="s">
        <v>573</v>
      </c>
      <c r="C176" s="227" t="s">
        <v>413</v>
      </c>
      <c r="D176" s="228"/>
      <c r="E176" s="228"/>
      <c r="F176" s="228"/>
      <c r="G176" s="228"/>
    </row>
    <row r="177" spans="1:7" x14ac:dyDescent="0.25">
      <c r="A177" s="226">
        <v>4152</v>
      </c>
      <c r="B177" s="226" t="s">
        <v>573</v>
      </c>
      <c r="C177" s="227" t="s">
        <v>415</v>
      </c>
      <c r="D177" s="228"/>
      <c r="E177" s="228"/>
      <c r="F177" s="228"/>
      <c r="G177" s="228"/>
    </row>
    <row r="178" spans="1:7" x14ac:dyDescent="0.25">
      <c r="A178" s="226">
        <v>4153</v>
      </c>
      <c r="B178" s="226" t="s">
        <v>573</v>
      </c>
      <c r="C178" s="227" t="s">
        <v>417</v>
      </c>
      <c r="D178" s="228"/>
      <c r="E178" s="228"/>
      <c r="F178" s="228"/>
      <c r="G178" s="228"/>
    </row>
    <row r="179" spans="1:7" x14ac:dyDescent="0.25">
      <c r="A179" s="226">
        <v>4159</v>
      </c>
      <c r="B179" s="226" t="s">
        <v>573</v>
      </c>
      <c r="C179" s="227" t="s">
        <v>419</v>
      </c>
      <c r="D179" s="228"/>
      <c r="E179" s="228"/>
      <c r="F179" s="228"/>
      <c r="G179" s="228"/>
    </row>
    <row r="180" spans="1:7" x14ac:dyDescent="0.25">
      <c r="A180" s="226">
        <v>4161</v>
      </c>
      <c r="B180" s="226" t="s">
        <v>574</v>
      </c>
      <c r="C180" s="227" t="s">
        <v>421</v>
      </c>
      <c r="D180" s="228"/>
      <c r="E180" s="228"/>
      <c r="F180" s="228"/>
      <c r="G180" s="228"/>
    </row>
    <row r="181" spans="1:7" x14ac:dyDescent="0.25">
      <c r="A181" s="226">
        <v>4162</v>
      </c>
      <c r="B181" s="226" t="s">
        <v>574</v>
      </c>
      <c r="C181" s="227" t="s">
        <v>423</v>
      </c>
      <c r="D181" s="228">
        <f>BD!C38+BD!D38</f>
        <v>0</v>
      </c>
      <c r="E181" s="228">
        <f>BD!E38</f>
        <v>0</v>
      </c>
      <c r="F181" s="228">
        <f>BD!F38</f>
        <v>0</v>
      </c>
      <c r="G181" s="228">
        <f>BD!G38+BD!H38</f>
        <v>0</v>
      </c>
    </row>
    <row r="182" spans="1:7" x14ac:dyDescent="0.25">
      <c r="A182" s="226">
        <v>4163</v>
      </c>
      <c r="B182" s="226" t="s">
        <v>574</v>
      </c>
      <c r="C182" s="227" t="s">
        <v>424</v>
      </c>
      <c r="D182" s="228"/>
      <c r="E182" s="228"/>
      <c r="F182" s="228"/>
      <c r="G182" s="228"/>
    </row>
    <row r="183" spans="1:7" x14ac:dyDescent="0.25">
      <c r="A183" s="226">
        <v>4164</v>
      </c>
      <c r="B183" s="226" t="s">
        <v>574</v>
      </c>
      <c r="C183" s="227" t="s">
        <v>425</v>
      </c>
      <c r="D183" s="228"/>
      <c r="E183" s="228"/>
      <c r="F183" s="228"/>
      <c r="G183" s="228"/>
    </row>
    <row r="184" spans="1:7" x14ac:dyDescent="0.25">
      <c r="A184" s="226">
        <v>4165</v>
      </c>
      <c r="B184" s="226" t="s">
        <v>574</v>
      </c>
      <c r="C184" s="227" t="s">
        <v>427</v>
      </c>
      <c r="D184" s="228"/>
      <c r="E184" s="228"/>
      <c r="F184" s="228"/>
      <c r="G184" s="228"/>
    </row>
    <row r="185" spans="1:7" x14ac:dyDescent="0.25">
      <c r="A185" s="226">
        <v>4166</v>
      </c>
      <c r="B185" s="226" t="s">
        <v>574</v>
      </c>
      <c r="C185" s="227" t="s">
        <v>429</v>
      </c>
      <c r="D185" s="228"/>
      <c r="E185" s="228"/>
      <c r="F185" s="228"/>
      <c r="G185" s="228"/>
    </row>
    <row r="186" spans="1:7" x14ac:dyDescent="0.25">
      <c r="A186" s="226">
        <v>4167</v>
      </c>
      <c r="B186" s="226" t="s">
        <v>574</v>
      </c>
      <c r="C186" s="227" t="s">
        <v>431</v>
      </c>
      <c r="D186" s="228"/>
      <c r="E186" s="228"/>
      <c r="F186" s="228"/>
      <c r="G186" s="228"/>
    </row>
    <row r="187" spans="1:7" x14ac:dyDescent="0.25">
      <c r="A187" s="226">
        <v>4168</v>
      </c>
      <c r="B187" s="226" t="s">
        <v>574</v>
      </c>
      <c r="C187" s="227" t="s">
        <v>433</v>
      </c>
      <c r="D187" s="228"/>
      <c r="E187" s="228"/>
      <c r="F187" s="228"/>
      <c r="G187" s="228"/>
    </row>
    <row r="188" spans="1:7" x14ac:dyDescent="0.25">
      <c r="A188" s="226">
        <v>4169</v>
      </c>
      <c r="B188" s="226" t="s">
        <v>574</v>
      </c>
      <c r="C188" s="227" t="s">
        <v>435</v>
      </c>
      <c r="D188" s="228"/>
      <c r="E188" s="228"/>
      <c r="F188" s="228"/>
      <c r="G188" s="228"/>
    </row>
    <row r="189" spans="1:7" x14ac:dyDescent="0.25">
      <c r="A189" s="226">
        <v>4171</v>
      </c>
      <c r="B189" s="226" t="s">
        <v>575</v>
      </c>
      <c r="C189" s="227" t="s">
        <v>437</v>
      </c>
      <c r="D189" s="228"/>
      <c r="E189" s="228"/>
      <c r="F189" s="228"/>
      <c r="G189" s="228"/>
    </row>
    <row r="190" spans="1:7" x14ac:dyDescent="0.25">
      <c r="A190" s="226">
        <v>4172</v>
      </c>
      <c r="B190" s="226" t="s">
        <v>575</v>
      </c>
      <c r="C190" s="227" t="s">
        <v>439</v>
      </c>
      <c r="D190" s="228"/>
      <c r="E190" s="228"/>
      <c r="F190" s="228"/>
      <c r="G190" s="228"/>
    </row>
    <row r="191" spans="1:7" x14ac:dyDescent="0.25">
      <c r="A191" s="226">
        <v>4173</v>
      </c>
      <c r="B191" s="226" t="s">
        <v>575</v>
      </c>
      <c r="C191" s="227" t="s">
        <v>441</v>
      </c>
      <c r="D191" s="228">
        <f>BD!C39+BD!D39</f>
        <v>0</v>
      </c>
      <c r="E191" s="228">
        <f>BD!E39</f>
        <v>0</v>
      </c>
      <c r="F191" s="228">
        <f>BD!F39</f>
        <v>19882843.239999998</v>
      </c>
      <c r="G191" s="228">
        <f>BD!G39+BD!H39</f>
        <v>19882843.239999998</v>
      </c>
    </row>
    <row r="192" spans="1:7" x14ac:dyDescent="0.25">
      <c r="A192" s="226">
        <v>4174</v>
      </c>
      <c r="B192" s="226" t="s">
        <v>575</v>
      </c>
      <c r="C192" s="227" t="s">
        <v>443</v>
      </c>
      <c r="D192" s="228"/>
      <c r="E192" s="228"/>
      <c r="F192" s="228"/>
      <c r="G192" s="228"/>
    </row>
    <row r="193" spans="1:7" x14ac:dyDescent="0.25">
      <c r="A193" s="226">
        <v>4191</v>
      </c>
      <c r="B193" s="226" t="s">
        <v>576</v>
      </c>
      <c r="C193" s="227" t="s">
        <v>445</v>
      </c>
      <c r="D193" s="228"/>
      <c r="E193" s="228"/>
      <c r="F193" s="228"/>
      <c r="G193" s="228"/>
    </row>
    <row r="194" spans="1:7" x14ac:dyDescent="0.25">
      <c r="A194" s="229">
        <v>4192</v>
      </c>
      <c r="B194" s="229" t="s">
        <v>576</v>
      </c>
      <c r="C194" s="230" t="s">
        <v>447</v>
      </c>
      <c r="D194" s="231"/>
      <c r="E194" s="231"/>
      <c r="F194" s="231"/>
      <c r="G194" s="231"/>
    </row>
    <row r="195" spans="1:7" x14ac:dyDescent="0.25">
      <c r="A195" s="232">
        <v>4211</v>
      </c>
      <c r="B195" s="232" t="s">
        <v>577</v>
      </c>
      <c r="C195" s="233" t="s">
        <v>109</v>
      </c>
      <c r="D195" s="228"/>
      <c r="E195" s="228"/>
      <c r="F195" s="228"/>
      <c r="G195" s="228"/>
    </row>
    <row r="196" spans="1:7" x14ac:dyDescent="0.25">
      <c r="A196" s="226">
        <v>4212</v>
      </c>
      <c r="B196" s="226" t="s">
        <v>577</v>
      </c>
      <c r="C196" s="227" t="s">
        <v>50</v>
      </c>
      <c r="D196" s="228">
        <f>BD!C40+BD!D40</f>
        <v>0</v>
      </c>
      <c r="E196" s="228">
        <f>BD!E40</f>
        <v>0</v>
      </c>
      <c r="F196" s="228">
        <f>BD!F40</f>
        <v>0</v>
      </c>
      <c r="G196" s="228">
        <f>BD!G40+BD!H40</f>
        <v>0</v>
      </c>
    </row>
    <row r="197" spans="1:7" x14ac:dyDescent="0.25">
      <c r="A197" s="226">
        <v>4213</v>
      </c>
      <c r="B197" s="226" t="s">
        <v>577</v>
      </c>
      <c r="C197" s="227" t="s">
        <v>112</v>
      </c>
      <c r="D197" s="228">
        <f>BD!C41+BD!D41</f>
        <v>0</v>
      </c>
      <c r="E197" s="228">
        <f>BD!E41</f>
        <v>120254.53</v>
      </c>
      <c r="F197" s="228">
        <f>BD!F41</f>
        <v>130317359.63</v>
      </c>
      <c r="G197" s="228">
        <f>BD!G41+BD!H41</f>
        <v>130197105.09999999</v>
      </c>
    </row>
    <row r="198" spans="1:7" x14ac:dyDescent="0.25">
      <c r="A198" s="226">
        <v>4221</v>
      </c>
      <c r="B198" s="226" t="s">
        <v>578</v>
      </c>
      <c r="C198" s="227" t="s">
        <v>454</v>
      </c>
      <c r="D198" s="228">
        <f>BD!C42+BD!D42</f>
        <v>0</v>
      </c>
      <c r="E198" s="228">
        <f>BD!E42</f>
        <v>0</v>
      </c>
      <c r="F198" s="228">
        <f>BD!F42</f>
        <v>685251075.03999996</v>
      </c>
      <c r="G198" s="228">
        <f>BD!G42+BD!H42</f>
        <v>685251075.03999996</v>
      </c>
    </row>
    <row r="199" spans="1:7" x14ac:dyDescent="0.25">
      <c r="A199" s="226">
        <v>4222</v>
      </c>
      <c r="B199" s="226" t="s">
        <v>578</v>
      </c>
      <c r="C199" s="227" t="s">
        <v>93</v>
      </c>
      <c r="D199" s="228">
        <f>BD!C43+BD!D43</f>
        <v>0</v>
      </c>
      <c r="E199" s="228">
        <f>BD!E43</f>
        <v>0</v>
      </c>
      <c r="F199" s="228">
        <f>BD!F43</f>
        <v>0</v>
      </c>
      <c r="G199" s="228">
        <f>BD!G43+BD!H43</f>
        <v>0</v>
      </c>
    </row>
    <row r="200" spans="1:7" x14ac:dyDescent="0.25">
      <c r="A200" s="226">
        <v>4223</v>
      </c>
      <c r="B200" s="226" t="s">
        <v>578</v>
      </c>
      <c r="C200" s="227" t="s">
        <v>95</v>
      </c>
      <c r="D200" s="228"/>
      <c r="E200" s="228"/>
      <c r="F200" s="228"/>
      <c r="G200" s="228"/>
    </row>
    <row r="201" spans="1:7" x14ac:dyDescent="0.25">
      <c r="A201" s="226">
        <v>4224</v>
      </c>
      <c r="B201" s="226" t="s">
        <v>578</v>
      </c>
      <c r="C201" s="227" t="s">
        <v>96</v>
      </c>
      <c r="D201" s="234"/>
      <c r="E201" s="234"/>
      <c r="F201" s="234"/>
      <c r="G201" s="234"/>
    </row>
    <row r="202" spans="1:7" x14ac:dyDescent="0.25">
      <c r="A202" s="229">
        <v>4225</v>
      </c>
      <c r="B202" s="229" t="s">
        <v>578</v>
      </c>
      <c r="C202" s="230" t="s">
        <v>98</v>
      </c>
      <c r="D202" s="231"/>
      <c r="E202" s="231"/>
      <c r="F202" s="231"/>
      <c r="G202" s="231"/>
    </row>
    <row r="203" spans="1:7" x14ac:dyDescent="0.25">
      <c r="A203" s="232">
        <v>4311</v>
      </c>
      <c r="B203" s="232" t="s">
        <v>579</v>
      </c>
      <c r="C203" s="233" t="s">
        <v>461</v>
      </c>
      <c r="D203" s="228"/>
      <c r="E203" s="228"/>
      <c r="F203" s="228"/>
      <c r="G203" s="228"/>
    </row>
    <row r="204" spans="1:7" x14ac:dyDescent="0.25">
      <c r="A204" s="226">
        <v>4319</v>
      </c>
      <c r="B204" s="226">
        <v>4310</v>
      </c>
      <c r="C204" s="227" t="s">
        <v>462</v>
      </c>
      <c r="D204" s="228">
        <f>BD!C44+BD!D44</f>
        <v>0</v>
      </c>
      <c r="E204" s="228">
        <f>BD!E44</f>
        <v>139764</v>
      </c>
      <c r="F204" s="228">
        <f>BD!F44</f>
        <v>9205897.3800000008</v>
      </c>
      <c r="G204" s="228">
        <f>BD!G44+BD!H44</f>
        <v>9066133.3800000008</v>
      </c>
    </row>
    <row r="205" spans="1:7" x14ac:dyDescent="0.25">
      <c r="A205" s="226">
        <v>4321</v>
      </c>
      <c r="B205" s="226" t="s">
        <v>580</v>
      </c>
      <c r="C205" s="227" t="s">
        <v>464</v>
      </c>
      <c r="D205" s="228"/>
      <c r="E205" s="228"/>
      <c r="F205" s="228"/>
      <c r="G205" s="228"/>
    </row>
    <row r="206" spans="1:7" x14ac:dyDescent="0.25">
      <c r="A206" s="226">
        <v>4322</v>
      </c>
      <c r="B206" s="226" t="s">
        <v>580</v>
      </c>
      <c r="C206" s="227" t="s">
        <v>466</v>
      </c>
      <c r="D206" s="228"/>
      <c r="E206" s="228"/>
      <c r="F206" s="228"/>
      <c r="G206" s="228"/>
    </row>
    <row r="207" spans="1:7" x14ac:dyDescent="0.25">
      <c r="A207" s="226">
        <v>4323</v>
      </c>
      <c r="B207" s="226" t="s">
        <v>580</v>
      </c>
      <c r="C207" s="227" t="s">
        <v>468</v>
      </c>
      <c r="D207" s="228"/>
      <c r="E207" s="228"/>
      <c r="F207" s="228"/>
      <c r="G207" s="228"/>
    </row>
    <row r="208" spans="1:7" x14ac:dyDescent="0.25">
      <c r="A208" s="226">
        <v>4324</v>
      </c>
      <c r="B208" s="226" t="s">
        <v>580</v>
      </c>
      <c r="C208" s="227" t="s">
        <v>470</v>
      </c>
      <c r="D208" s="228"/>
      <c r="E208" s="228"/>
      <c r="F208" s="228"/>
      <c r="G208" s="228"/>
    </row>
    <row r="209" spans="1:7" x14ac:dyDescent="0.25">
      <c r="A209" s="226">
        <v>4325</v>
      </c>
      <c r="B209" s="226" t="s">
        <v>580</v>
      </c>
      <c r="C209" s="227" t="s">
        <v>472</v>
      </c>
      <c r="D209" s="228"/>
      <c r="E209" s="228"/>
      <c r="F209" s="228"/>
      <c r="G209" s="228"/>
    </row>
    <row r="210" spans="1:7" x14ac:dyDescent="0.25">
      <c r="A210" s="226">
        <v>4331</v>
      </c>
      <c r="B210" s="226" t="s">
        <v>581</v>
      </c>
      <c r="C210" s="227" t="s">
        <v>108</v>
      </c>
      <c r="D210" s="228"/>
      <c r="E210" s="228"/>
      <c r="F210" s="228"/>
      <c r="G210" s="228"/>
    </row>
    <row r="211" spans="1:7" x14ac:dyDescent="0.25">
      <c r="A211" s="226">
        <v>4341</v>
      </c>
      <c r="B211" s="226" t="s">
        <v>582</v>
      </c>
      <c r="C211" s="227" t="s">
        <v>474</v>
      </c>
      <c r="D211" s="228"/>
      <c r="E211" s="228"/>
      <c r="F211" s="228"/>
      <c r="G211" s="228"/>
    </row>
    <row r="212" spans="1:7" x14ac:dyDescent="0.25">
      <c r="A212" s="226">
        <v>4391</v>
      </c>
      <c r="B212" s="226" t="s">
        <v>583</v>
      </c>
      <c r="C212" s="227" t="s">
        <v>475</v>
      </c>
      <c r="D212" s="228"/>
      <c r="E212" s="228"/>
      <c r="F212" s="228"/>
      <c r="G212" s="228"/>
    </row>
    <row r="213" spans="1:7" x14ac:dyDescent="0.25">
      <c r="A213" s="226">
        <v>4392</v>
      </c>
      <c r="B213" s="226" t="s">
        <v>583</v>
      </c>
      <c r="C213" s="227" t="s">
        <v>477</v>
      </c>
      <c r="D213" s="228">
        <f>BD!C45+BD!D45</f>
        <v>0</v>
      </c>
      <c r="E213" s="228">
        <f>BD!E45</f>
        <v>0</v>
      </c>
      <c r="F213" s="228">
        <f>BD!F45</f>
        <v>0</v>
      </c>
      <c r="G213" s="228">
        <f>BD!G45+BD!H45</f>
        <v>0</v>
      </c>
    </row>
    <row r="214" spans="1:7" x14ac:dyDescent="0.25">
      <c r="A214" s="226">
        <v>4393</v>
      </c>
      <c r="B214" s="226" t="s">
        <v>583</v>
      </c>
      <c r="C214" s="227" t="s">
        <v>479</v>
      </c>
      <c r="D214" s="228"/>
      <c r="E214" s="228"/>
      <c r="F214" s="228"/>
      <c r="G214" s="228"/>
    </row>
    <row r="215" spans="1:7" x14ac:dyDescent="0.25">
      <c r="A215" s="226">
        <v>4394</v>
      </c>
      <c r="B215" s="226" t="s">
        <v>583</v>
      </c>
      <c r="C215" s="227" t="s">
        <v>481</v>
      </c>
      <c r="D215" s="228"/>
      <c r="E215" s="228"/>
      <c r="F215" s="228"/>
      <c r="G215" s="228"/>
    </row>
    <row r="216" spans="1:7" x14ac:dyDescent="0.25">
      <c r="A216" s="226">
        <v>4395</v>
      </c>
      <c r="B216" s="226" t="s">
        <v>583</v>
      </c>
      <c r="C216" s="227" t="s">
        <v>60</v>
      </c>
      <c r="D216" s="228"/>
      <c r="E216" s="228"/>
      <c r="F216" s="228"/>
      <c r="G216" s="228"/>
    </row>
    <row r="217" spans="1:7" x14ac:dyDescent="0.25">
      <c r="A217" s="226">
        <v>4396</v>
      </c>
      <c r="B217" s="226" t="s">
        <v>583</v>
      </c>
      <c r="C217" s="227" t="s">
        <v>484</v>
      </c>
      <c r="D217" s="228"/>
      <c r="E217" s="228"/>
      <c r="F217" s="228"/>
      <c r="G217" s="228"/>
    </row>
    <row r="218" spans="1:7" x14ac:dyDescent="0.25">
      <c r="A218" s="229">
        <v>4399</v>
      </c>
      <c r="B218" s="229" t="s">
        <v>583</v>
      </c>
      <c r="C218" s="230" t="s">
        <v>111</v>
      </c>
      <c r="D218" s="235">
        <f>BD!C46+BD!D46</f>
        <v>0</v>
      </c>
      <c r="E218" s="235">
        <f>BD!E46</f>
        <v>0</v>
      </c>
      <c r="F218" s="235">
        <f>BD!F46</f>
        <v>25471.84</v>
      </c>
      <c r="G218" s="235">
        <f>BD!G46+BD!H46</f>
        <v>25471.84</v>
      </c>
    </row>
    <row r="219" spans="1:7" x14ac:dyDescent="0.25">
      <c r="A219" s="232">
        <v>5111</v>
      </c>
      <c r="B219" s="232" t="s">
        <v>584</v>
      </c>
      <c r="C219" s="233" t="s">
        <v>376</v>
      </c>
      <c r="D219" s="228">
        <f>BD!C47+BD!D47</f>
        <v>0</v>
      </c>
      <c r="E219" s="228">
        <f>BD!E47</f>
        <v>120541116.48999999</v>
      </c>
      <c r="F219" s="228">
        <f>BD!F47</f>
        <v>0</v>
      </c>
      <c r="G219" s="228">
        <f>BD!G47+BD!H47</f>
        <v>120541116.48999999</v>
      </c>
    </row>
    <row r="220" spans="1:7" x14ac:dyDescent="0.25">
      <c r="A220" s="226">
        <v>5112</v>
      </c>
      <c r="B220" s="226" t="s">
        <v>584</v>
      </c>
      <c r="C220" s="227" t="s">
        <v>378</v>
      </c>
      <c r="D220" s="228">
        <f>BD!C48+BD!D48</f>
        <v>0</v>
      </c>
      <c r="E220" s="228">
        <f>BD!E48</f>
        <v>165923310.5</v>
      </c>
      <c r="F220" s="228">
        <f>BD!F48</f>
        <v>0</v>
      </c>
      <c r="G220" s="228">
        <f>BD!G48+BD!H48</f>
        <v>165923310.5</v>
      </c>
    </row>
    <row r="221" spans="1:7" x14ac:dyDescent="0.25">
      <c r="A221" s="226">
        <v>5113</v>
      </c>
      <c r="B221" s="226" t="s">
        <v>584</v>
      </c>
      <c r="C221" s="227" t="s">
        <v>380</v>
      </c>
      <c r="D221" s="228">
        <f>BD!C49+BD!D49</f>
        <v>0</v>
      </c>
      <c r="E221" s="228">
        <f>BD!E49</f>
        <v>144563254.49000001</v>
      </c>
      <c r="F221" s="228">
        <f>BD!F49</f>
        <v>0</v>
      </c>
      <c r="G221" s="228">
        <f>BD!G49+BD!H49</f>
        <v>144563254.49000001</v>
      </c>
    </row>
    <row r="222" spans="1:7" x14ac:dyDescent="0.25">
      <c r="A222" s="226">
        <v>5114</v>
      </c>
      <c r="B222" s="226" t="s">
        <v>584</v>
      </c>
      <c r="C222" s="227" t="s">
        <v>382</v>
      </c>
      <c r="D222" s="228">
        <f>BD!C50+BD!D50</f>
        <v>0</v>
      </c>
      <c r="E222" s="228">
        <f>BD!E50</f>
        <v>51445690.170000002</v>
      </c>
      <c r="F222" s="228">
        <f>BD!F50</f>
        <v>0</v>
      </c>
      <c r="G222" s="228">
        <f>BD!G50+BD!H50</f>
        <v>51445690.170000002</v>
      </c>
    </row>
    <row r="223" spans="1:7" x14ac:dyDescent="0.25">
      <c r="A223" s="226">
        <v>5115</v>
      </c>
      <c r="B223" s="226" t="s">
        <v>584</v>
      </c>
      <c r="C223" s="227" t="s">
        <v>384</v>
      </c>
      <c r="D223" s="228">
        <f>BD!C51+BD!D51</f>
        <v>0</v>
      </c>
      <c r="E223" s="228">
        <f>BD!E51</f>
        <v>134048989.66</v>
      </c>
      <c r="F223" s="228">
        <f>BD!F51</f>
        <v>0</v>
      </c>
      <c r="G223" s="228">
        <f>BD!G51+BD!H51</f>
        <v>134048989.66</v>
      </c>
    </row>
    <row r="224" spans="1:7" x14ac:dyDescent="0.25">
      <c r="A224" s="226">
        <v>5116</v>
      </c>
      <c r="B224" s="226" t="s">
        <v>584</v>
      </c>
      <c r="C224" s="227" t="s">
        <v>386</v>
      </c>
      <c r="D224" s="228">
        <f>BD!C52+BD!D52</f>
        <v>0</v>
      </c>
      <c r="E224" s="228">
        <f>BD!E52</f>
        <v>3205065.77</v>
      </c>
      <c r="F224" s="228">
        <f>BD!F52</f>
        <v>0</v>
      </c>
      <c r="G224" s="228">
        <f>BD!G52+BD!H52</f>
        <v>3205065.77</v>
      </c>
    </row>
    <row r="225" spans="1:7" x14ac:dyDescent="0.25">
      <c r="A225" s="226">
        <v>5121</v>
      </c>
      <c r="B225" s="226" t="s">
        <v>585</v>
      </c>
      <c r="C225" s="227" t="s">
        <v>388</v>
      </c>
      <c r="D225" s="228">
        <f>BD!C53+BD!D53</f>
        <v>0</v>
      </c>
      <c r="E225" s="228">
        <f>BD!E53</f>
        <v>309603.33</v>
      </c>
      <c r="F225" s="228">
        <f>BD!F53</f>
        <v>0</v>
      </c>
      <c r="G225" s="228">
        <f>BD!G53+BD!H53</f>
        <v>309603.33</v>
      </c>
    </row>
    <row r="226" spans="1:7" x14ac:dyDescent="0.25">
      <c r="A226" s="226">
        <v>5122</v>
      </c>
      <c r="B226" s="226" t="s">
        <v>585</v>
      </c>
      <c r="C226" s="227" t="s">
        <v>390</v>
      </c>
      <c r="D226" s="228">
        <f>BD!C54+BD!D54</f>
        <v>0</v>
      </c>
      <c r="E226" s="228">
        <f>BD!E54</f>
        <v>168146.42</v>
      </c>
      <c r="F226" s="228">
        <f>BD!F54</f>
        <v>0</v>
      </c>
      <c r="G226" s="228">
        <f>BD!G54+BD!H54</f>
        <v>168146.42</v>
      </c>
    </row>
    <row r="227" spans="1:7" x14ac:dyDescent="0.25">
      <c r="A227" s="226">
        <v>5123</v>
      </c>
      <c r="B227" s="226" t="s">
        <v>585</v>
      </c>
      <c r="C227" s="227" t="s">
        <v>392</v>
      </c>
      <c r="D227" s="228">
        <f>BD!C55+BD!D55</f>
        <v>0</v>
      </c>
      <c r="E227" s="228">
        <f>BD!E55</f>
        <v>2049.14</v>
      </c>
      <c r="F227" s="228">
        <f>BD!F55</f>
        <v>0</v>
      </c>
      <c r="G227" s="228">
        <f>BD!G55+BD!H55</f>
        <v>2049.14</v>
      </c>
    </row>
    <row r="228" spans="1:7" x14ac:dyDescent="0.25">
      <c r="A228" s="226">
        <v>5124</v>
      </c>
      <c r="B228" s="226" t="s">
        <v>585</v>
      </c>
      <c r="C228" s="227" t="s">
        <v>394</v>
      </c>
      <c r="D228" s="228">
        <f>BD!C56+BD!D56</f>
        <v>0</v>
      </c>
      <c r="E228" s="228">
        <f>BD!E56</f>
        <v>19293.12</v>
      </c>
      <c r="F228" s="228">
        <f>BD!F56</f>
        <v>0</v>
      </c>
      <c r="G228" s="228">
        <f>BD!G56+BD!H56</f>
        <v>19293.12</v>
      </c>
    </row>
    <row r="229" spans="1:7" x14ac:dyDescent="0.25">
      <c r="A229" s="226">
        <v>5125</v>
      </c>
      <c r="B229" s="226" t="s">
        <v>585</v>
      </c>
      <c r="C229" s="227" t="s">
        <v>396</v>
      </c>
      <c r="D229" s="228">
        <f>BD!C57+BD!D57</f>
        <v>0</v>
      </c>
      <c r="E229" s="228">
        <f>BD!E57</f>
        <v>13252948.300000001</v>
      </c>
      <c r="F229" s="228">
        <f>BD!F57</f>
        <v>0</v>
      </c>
      <c r="G229" s="228">
        <f>BD!G57+BD!H57</f>
        <v>13252948.300000001</v>
      </c>
    </row>
    <row r="230" spans="1:7" x14ac:dyDescent="0.25">
      <c r="A230" s="226">
        <v>5126</v>
      </c>
      <c r="B230" s="226" t="s">
        <v>585</v>
      </c>
      <c r="C230" s="227" t="s">
        <v>398</v>
      </c>
      <c r="D230" s="228">
        <f>BD!C58+BD!D58</f>
        <v>0</v>
      </c>
      <c r="E230" s="228">
        <f>BD!E58</f>
        <v>455527.45</v>
      </c>
      <c r="F230" s="228">
        <f>BD!F58</f>
        <v>0</v>
      </c>
      <c r="G230" s="228">
        <f>BD!G58+BD!H58</f>
        <v>455527.45</v>
      </c>
    </row>
    <row r="231" spans="1:7" x14ac:dyDescent="0.25">
      <c r="A231" s="226">
        <v>5127</v>
      </c>
      <c r="B231" s="226" t="s">
        <v>585</v>
      </c>
      <c r="C231" s="227" t="s">
        <v>400</v>
      </c>
      <c r="D231" s="228">
        <f>BD!C59+BD!D59</f>
        <v>0</v>
      </c>
      <c r="E231" s="228">
        <f>BD!E59</f>
        <v>610352.49</v>
      </c>
      <c r="F231" s="228">
        <f>BD!F59</f>
        <v>0</v>
      </c>
      <c r="G231" s="228">
        <f>BD!G59+BD!H59</f>
        <v>610352.49</v>
      </c>
    </row>
    <row r="232" spans="1:7" x14ac:dyDescent="0.25">
      <c r="A232" s="226">
        <v>5128</v>
      </c>
      <c r="B232" s="226" t="s">
        <v>585</v>
      </c>
      <c r="C232" s="227" t="s">
        <v>402</v>
      </c>
      <c r="D232" s="228">
        <f>BD!C60+BD!D60</f>
        <v>0</v>
      </c>
      <c r="E232" s="228">
        <f>BD!E60</f>
        <v>0</v>
      </c>
      <c r="F232" s="228">
        <f>BD!F60</f>
        <v>0</v>
      </c>
      <c r="G232" s="228">
        <f>BD!G60+BD!H60</f>
        <v>0</v>
      </c>
    </row>
    <row r="233" spans="1:7" x14ac:dyDescent="0.25">
      <c r="A233" s="226">
        <v>5129</v>
      </c>
      <c r="B233" s="226" t="s">
        <v>585</v>
      </c>
      <c r="C233" s="227" t="s">
        <v>404</v>
      </c>
      <c r="D233" s="228">
        <f>BD!C61+BD!D61</f>
        <v>0</v>
      </c>
      <c r="E233" s="228">
        <f>BD!E61</f>
        <v>506347.4</v>
      </c>
      <c r="F233" s="228">
        <f>BD!F61</f>
        <v>0</v>
      </c>
      <c r="G233" s="228">
        <f>BD!G61+BD!H61</f>
        <v>506347.4</v>
      </c>
    </row>
    <row r="234" spans="1:7" x14ac:dyDescent="0.25">
      <c r="A234" s="226">
        <v>5131</v>
      </c>
      <c r="B234" s="226" t="s">
        <v>586</v>
      </c>
      <c r="C234" s="227" t="s">
        <v>406</v>
      </c>
      <c r="D234" s="228">
        <f>BD!C62+BD!D62</f>
        <v>0</v>
      </c>
      <c r="E234" s="228">
        <f>BD!E62</f>
        <v>4345231.13</v>
      </c>
      <c r="F234" s="228">
        <f>BD!F62</f>
        <v>0</v>
      </c>
      <c r="G234" s="228">
        <f>BD!G62+BD!H62</f>
        <v>4345231.13</v>
      </c>
    </row>
    <row r="235" spans="1:7" x14ac:dyDescent="0.25">
      <c r="A235" s="226">
        <v>5132</v>
      </c>
      <c r="B235" s="226" t="s">
        <v>586</v>
      </c>
      <c r="C235" s="227" t="s">
        <v>408</v>
      </c>
      <c r="D235" s="228">
        <f>BD!C63+BD!D63</f>
        <v>0</v>
      </c>
      <c r="E235" s="228">
        <f>BD!E63</f>
        <v>35184221.270000003</v>
      </c>
      <c r="F235" s="228">
        <f>BD!F63</f>
        <v>0</v>
      </c>
      <c r="G235" s="228">
        <f>BD!G63+BD!H63</f>
        <v>35184221.270000003</v>
      </c>
    </row>
    <row r="236" spans="1:7" x14ac:dyDescent="0.25">
      <c r="A236" s="226">
        <v>5133</v>
      </c>
      <c r="B236" s="226" t="s">
        <v>586</v>
      </c>
      <c r="C236" s="227" t="s">
        <v>410</v>
      </c>
      <c r="D236" s="228">
        <f>BD!C64+BD!D64</f>
        <v>0</v>
      </c>
      <c r="E236" s="228">
        <f>BD!E64</f>
        <v>6619764.71</v>
      </c>
      <c r="F236" s="228">
        <f>BD!F64</f>
        <v>0</v>
      </c>
      <c r="G236" s="228">
        <f>BD!G64+BD!H64</f>
        <v>6619764.71</v>
      </c>
    </row>
    <row r="237" spans="1:7" x14ac:dyDescent="0.25">
      <c r="A237" s="226">
        <v>5134</v>
      </c>
      <c r="B237" s="226" t="s">
        <v>586</v>
      </c>
      <c r="C237" s="227" t="s">
        <v>412</v>
      </c>
      <c r="D237" s="228">
        <f>BD!C65+BD!D65</f>
        <v>0</v>
      </c>
      <c r="E237" s="228">
        <f>BD!E65</f>
        <v>810957.37</v>
      </c>
      <c r="F237" s="228">
        <f>BD!F65</f>
        <v>1132.1600000000001</v>
      </c>
      <c r="G237" s="228">
        <f>BD!G65+BD!H65</f>
        <v>809825.21</v>
      </c>
    </row>
    <row r="238" spans="1:7" x14ac:dyDescent="0.25">
      <c r="A238" s="226">
        <v>5135</v>
      </c>
      <c r="B238" s="226" t="s">
        <v>586</v>
      </c>
      <c r="C238" s="227" t="s">
        <v>414</v>
      </c>
      <c r="D238" s="228">
        <f>BD!C66+BD!D66</f>
        <v>0</v>
      </c>
      <c r="E238" s="228">
        <f>BD!E66</f>
        <v>9039825.8499999996</v>
      </c>
      <c r="F238" s="228">
        <f>BD!F66</f>
        <v>0</v>
      </c>
      <c r="G238" s="228">
        <f>BD!G66+BD!H66</f>
        <v>9039825.8499999996</v>
      </c>
    </row>
    <row r="239" spans="1:7" x14ac:dyDescent="0.25">
      <c r="A239" s="226">
        <v>5136</v>
      </c>
      <c r="B239" s="226" t="s">
        <v>586</v>
      </c>
      <c r="C239" s="227" t="s">
        <v>416</v>
      </c>
      <c r="D239" s="228">
        <f>BD!C67+BD!D67</f>
        <v>0</v>
      </c>
      <c r="E239" s="228">
        <f>BD!E67</f>
        <v>44983.21</v>
      </c>
      <c r="F239" s="228">
        <f>BD!F67</f>
        <v>0</v>
      </c>
      <c r="G239" s="228">
        <f>BD!G67+BD!H67</f>
        <v>44983.21</v>
      </c>
    </row>
    <row r="240" spans="1:7" x14ac:dyDescent="0.25">
      <c r="A240" s="226">
        <v>5137</v>
      </c>
      <c r="B240" s="226" t="s">
        <v>586</v>
      </c>
      <c r="C240" s="227" t="s">
        <v>418</v>
      </c>
      <c r="D240" s="228">
        <f>BD!C68+BD!D68</f>
        <v>0</v>
      </c>
      <c r="E240" s="228">
        <f>BD!E68</f>
        <v>2752050.08</v>
      </c>
      <c r="F240" s="228">
        <f>BD!F68</f>
        <v>0</v>
      </c>
      <c r="G240" s="228">
        <f>BD!G68+BD!H68</f>
        <v>2752050.08</v>
      </c>
    </row>
    <row r="241" spans="1:7" x14ac:dyDescent="0.25">
      <c r="A241" s="226">
        <v>5138</v>
      </c>
      <c r="B241" s="226" t="s">
        <v>586</v>
      </c>
      <c r="C241" s="227" t="s">
        <v>420</v>
      </c>
      <c r="D241" s="228">
        <f>BD!C69+BD!D69</f>
        <v>0</v>
      </c>
      <c r="E241" s="228">
        <f>BD!E69</f>
        <v>670410.15</v>
      </c>
      <c r="F241" s="228">
        <f>BD!F69</f>
        <v>0</v>
      </c>
      <c r="G241" s="228">
        <f>BD!G69+BD!H69</f>
        <v>670410.15</v>
      </c>
    </row>
    <row r="242" spans="1:7" x14ac:dyDescent="0.25">
      <c r="A242" s="229">
        <v>5139</v>
      </c>
      <c r="B242" s="229" t="s">
        <v>586</v>
      </c>
      <c r="C242" s="230" t="s">
        <v>422</v>
      </c>
      <c r="D242" s="235">
        <f>BD!C70+BD!D70</f>
        <v>0</v>
      </c>
      <c r="E242" s="235">
        <f>BD!E70</f>
        <v>135542.45000000001</v>
      </c>
      <c r="F242" s="235">
        <f>BD!F70</f>
        <v>0</v>
      </c>
      <c r="G242" s="235">
        <f>BD!G70+BD!H70</f>
        <v>135542.45000000001</v>
      </c>
    </row>
    <row r="243" spans="1:7" x14ac:dyDescent="0.25">
      <c r="A243" s="232">
        <v>5211</v>
      </c>
      <c r="B243" s="232" t="s">
        <v>587</v>
      </c>
      <c r="C243" s="233" t="s">
        <v>426</v>
      </c>
      <c r="D243" s="228"/>
      <c r="E243" s="228"/>
      <c r="F243" s="228"/>
      <c r="G243" s="228"/>
    </row>
    <row r="244" spans="1:7" x14ac:dyDescent="0.25">
      <c r="A244" s="226">
        <v>5212</v>
      </c>
      <c r="B244" s="226" t="s">
        <v>587</v>
      </c>
      <c r="C244" s="227" t="s">
        <v>428</v>
      </c>
      <c r="D244" s="228"/>
      <c r="E244" s="228"/>
      <c r="F244" s="228"/>
      <c r="G244" s="228"/>
    </row>
    <row r="245" spans="1:7" x14ac:dyDescent="0.25">
      <c r="A245" s="226">
        <v>5221</v>
      </c>
      <c r="B245" s="226" t="s">
        <v>588</v>
      </c>
      <c r="C245" s="227" t="s">
        <v>430</v>
      </c>
      <c r="D245" s="228"/>
      <c r="E245" s="228"/>
      <c r="F245" s="228"/>
      <c r="G245" s="228"/>
    </row>
    <row r="246" spans="1:7" x14ac:dyDescent="0.25">
      <c r="A246" s="226">
        <v>5222</v>
      </c>
      <c r="B246" s="226" t="s">
        <v>588</v>
      </c>
      <c r="C246" s="227" t="s">
        <v>432</v>
      </c>
      <c r="D246" s="228"/>
      <c r="E246" s="228"/>
      <c r="F246" s="228"/>
      <c r="G246" s="228"/>
    </row>
    <row r="247" spans="1:7" x14ac:dyDescent="0.25">
      <c r="A247" s="226">
        <v>5231</v>
      </c>
      <c r="B247" s="226" t="s">
        <v>589</v>
      </c>
      <c r="C247" s="227" t="s">
        <v>434</v>
      </c>
      <c r="D247" s="228"/>
      <c r="E247" s="228"/>
      <c r="F247" s="228"/>
      <c r="G247" s="228"/>
    </row>
    <row r="248" spans="1:7" x14ac:dyDescent="0.25">
      <c r="A248" s="226">
        <v>5232</v>
      </c>
      <c r="B248" s="226" t="s">
        <v>589</v>
      </c>
      <c r="C248" s="227" t="s">
        <v>436</v>
      </c>
      <c r="D248" s="228"/>
      <c r="E248" s="228"/>
      <c r="F248" s="228"/>
      <c r="G248" s="228"/>
    </row>
    <row r="249" spans="1:7" x14ac:dyDescent="0.25">
      <c r="A249" s="226">
        <v>5241</v>
      </c>
      <c r="B249" s="226" t="s">
        <v>590</v>
      </c>
      <c r="C249" s="227" t="s">
        <v>438</v>
      </c>
      <c r="D249" s="228">
        <f>BD!C71+BD!D71</f>
        <v>0</v>
      </c>
      <c r="E249" s="228">
        <f>BD!E71</f>
        <v>2671547</v>
      </c>
      <c r="F249" s="228">
        <f>BD!F71</f>
        <v>0</v>
      </c>
      <c r="G249" s="228">
        <f>BD!G71+BD!H71</f>
        <v>2671547</v>
      </c>
    </row>
    <row r="250" spans="1:7" x14ac:dyDescent="0.25">
      <c r="A250" s="226">
        <v>5242</v>
      </c>
      <c r="B250" s="226" t="s">
        <v>590</v>
      </c>
      <c r="C250" s="227" t="s">
        <v>440</v>
      </c>
      <c r="D250" s="228"/>
      <c r="E250" s="228"/>
      <c r="F250" s="228"/>
      <c r="G250" s="228"/>
    </row>
    <row r="251" spans="1:7" x14ac:dyDescent="0.25">
      <c r="A251" s="226">
        <v>5243</v>
      </c>
      <c r="B251" s="226" t="s">
        <v>590</v>
      </c>
      <c r="C251" s="227" t="s">
        <v>442</v>
      </c>
      <c r="D251" s="228"/>
      <c r="E251" s="228"/>
      <c r="F251" s="228"/>
      <c r="G251" s="228"/>
    </row>
    <row r="252" spans="1:7" x14ac:dyDescent="0.25">
      <c r="A252" s="226">
        <v>5244</v>
      </c>
      <c r="B252" s="226" t="s">
        <v>590</v>
      </c>
      <c r="C252" s="227" t="s">
        <v>444</v>
      </c>
      <c r="D252" s="228"/>
      <c r="E252" s="228"/>
      <c r="F252" s="228"/>
      <c r="G252" s="228"/>
    </row>
    <row r="253" spans="1:7" x14ac:dyDescent="0.25">
      <c r="A253" s="226">
        <v>5251</v>
      </c>
      <c r="B253" s="226" t="s">
        <v>591</v>
      </c>
      <c r="C253" s="227" t="s">
        <v>446</v>
      </c>
      <c r="D253" s="228"/>
      <c r="E253" s="228"/>
      <c r="F253" s="228"/>
      <c r="G253" s="228"/>
    </row>
    <row r="254" spans="1:7" x14ac:dyDescent="0.25">
      <c r="A254" s="226">
        <v>5252</v>
      </c>
      <c r="B254" s="226" t="s">
        <v>591</v>
      </c>
      <c r="C254" s="227" t="s">
        <v>448</v>
      </c>
      <c r="D254" s="228"/>
      <c r="E254" s="228"/>
      <c r="F254" s="228"/>
      <c r="G254" s="228"/>
    </row>
    <row r="255" spans="1:7" x14ac:dyDescent="0.25">
      <c r="A255" s="226">
        <v>5259</v>
      </c>
      <c r="B255" s="226" t="s">
        <v>591</v>
      </c>
      <c r="C255" s="227" t="s">
        <v>449</v>
      </c>
      <c r="D255" s="228"/>
      <c r="E255" s="228"/>
      <c r="F255" s="228"/>
      <c r="G255" s="228"/>
    </row>
    <row r="256" spans="1:7" x14ac:dyDescent="0.25">
      <c r="A256" s="226">
        <v>5261</v>
      </c>
      <c r="B256" s="226" t="s">
        <v>592</v>
      </c>
      <c r="C256" s="227" t="s">
        <v>450</v>
      </c>
      <c r="D256" s="228"/>
      <c r="E256" s="228"/>
      <c r="F256" s="228"/>
      <c r="G256" s="228"/>
    </row>
    <row r="257" spans="1:7" x14ac:dyDescent="0.25">
      <c r="A257" s="226">
        <v>5262</v>
      </c>
      <c r="B257" s="226" t="s">
        <v>592</v>
      </c>
      <c r="C257" s="227" t="s">
        <v>451</v>
      </c>
      <c r="D257" s="228"/>
      <c r="E257" s="228"/>
      <c r="F257" s="228"/>
      <c r="G257" s="228"/>
    </row>
    <row r="258" spans="1:7" x14ac:dyDescent="0.25">
      <c r="A258" s="226">
        <v>5271</v>
      </c>
      <c r="B258" s="226" t="s">
        <v>593</v>
      </c>
      <c r="C258" s="227" t="s">
        <v>452</v>
      </c>
      <c r="D258" s="228"/>
      <c r="E258" s="228"/>
      <c r="F258" s="228"/>
      <c r="G258" s="228"/>
    </row>
    <row r="259" spans="1:7" x14ac:dyDescent="0.25">
      <c r="A259" s="226">
        <v>5281</v>
      </c>
      <c r="B259" s="226" t="s">
        <v>594</v>
      </c>
      <c r="C259" s="227" t="s">
        <v>453</v>
      </c>
      <c r="D259" s="228"/>
      <c r="E259" s="228"/>
      <c r="F259" s="228"/>
      <c r="G259" s="228"/>
    </row>
    <row r="260" spans="1:7" x14ac:dyDescent="0.25">
      <c r="A260" s="226">
        <v>5282</v>
      </c>
      <c r="B260" s="226" t="s">
        <v>594</v>
      </c>
      <c r="C260" s="227" t="s">
        <v>455</v>
      </c>
      <c r="D260" s="228"/>
      <c r="E260" s="228"/>
      <c r="F260" s="228"/>
      <c r="G260" s="228"/>
    </row>
    <row r="261" spans="1:7" x14ac:dyDescent="0.25">
      <c r="A261" s="226">
        <v>5283</v>
      </c>
      <c r="B261" s="226" t="s">
        <v>594</v>
      </c>
      <c r="C261" s="227" t="s">
        <v>456</v>
      </c>
      <c r="D261" s="228"/>
      <c r="E261" s="228"/>
      <c r="F261" s="228"/>
      <c r="G261" s="228"/>
    </row>
    <row r="262" spans="1:7" x14ac:dyDescent="0.25">
      <c r="A262" s="226">
        <v>5284</v>
      </c>
      <c r="B262" s="226" t="s">
        <v>594</v>
      </c>
      <c r="C262" s="227" t="s">
        <v>457</v>
      </c>
      <c r="D262" s="228"/>
      <c r="E262" s="228"/>
      <c r="F262" s="228"/>
      <c r="G262" s="228"/>
    </row>
    <row r="263" spans="1:7" x14ac:dyDescent="0.25">
      <c r="A263" s="226">
        <v>5285</v>
      </c>
      <c r="B263" s="226" t="s">
        <v>594</v>
      </c>
      <c r="C263" s="227" t="s">
        <v>458</v>
      </c>
      <c r="D263" s="228"/>
      <c r="E263" s="228"/>
      <c r="F263" s="228"/>
      <c r="G263" s="228"/>
    </row>
    <row r="264" spans="1:7" x14ac:dyDescent="0.25">
      <c r="A264" s="226">
        <v>5291</v>
      </c>
      <c r="B264" s="226" t="s">
        <v>595</v>
      </c>
      <c r="C264" s="227" t="s">
        <v>459</v>
      </c>
      <c r="D264" s="228"/>
      <c r="E264" s="228"/>
      <c r="F264" s="228"/>
      <c r="G264" s="228"/>
    </row>
    <row r="265" spans="1:7" x14ac:dyDescent="0.25">
      <c r="A265" s="229">
        <v>5292</v>
      </c>
      <c r="B265" s="229" t="s">
        <v>595</v>
      </c>
      <c r="C265" s="230" t="s">
        <v>460</v>
      </c>
      <c r="D265" s="235"/>
      <c r="E265" s="235"/>
      <c r="F265" s="235"/>
      <c r="G265" s="235"/>
    </row>
    <row r="266" spans="1:7" x14ac:dyDescent="0.25">
      <c r="A266" s="232">
        <v>5311</v>
      </c>
      <c r="B266" s="232" t="s">
        <v>596</v>
      </c>
      <c r="C266" s="233" t="s">
        <v>463</v>
      </c>
      <c r="D266" s="228"/>
      <c r="E266" s="228"/>
      <c r="F266" s="228"/>
      <c r="G266" s="228"/>
    </row>
    <row r="267" spans="1:7" x14ac:dyDescent="0.25">
      <c r="A267" s="226">
        <v>5312</v>
      </c>
      <c r="B267" s="226" t="s">
        <v>596</v>
      </c>
      <c r="C267" s="227" t="s">
        <v>465</v>
      </c>
      <c r="D267" s="228"/>
      <c r="E267" s="228"/>
      <c r="F267" s="228"/>
      <c r="G267" s="228"/>
    </row>
    <row r="268" spans="1:7" x14ac:dyDescent="0.25">
      <c r="A268" s="226">
        <v>5321</v>
      </c>
      <c r="B268" s="226" t="s">
        <v>597</v>
      </c>
      <c r="C268" s="227" t="s">
        <v>467</v>
      </c>
      <c r="D268" s="228"/>
      <c r="E268" s="228"/>
      <c r="F268" s="228"/>
      <c r="G268" s="228"/>
    </row>
    <row r="269" spans="1:7" x14ac:dyDescent="0.25">
      <c r="A269" s="226">
        <v>5322</v>
      </c>
      <c r="B269" s="226" t="s">
        <v>597</v>
      </c>
      <c r="C269" s="227" t="s">
        <v>469</v>
      </c>
      <c r="D269" s="228"/>
      <c r="E269" s="228"/>
      <c r="F269" s="228"/>
      <c r="G269" s="228"/>
    </row>
    <row r="270" spans="1:7" x14ac:dyDescent="0.25">
      <c r="A270" s="226">
        <v>5331</v>
      </c>
      <c r="B270" s="226" t="s">
        <v>598</v>
      </c>
      <c r="C270" s="227" t="s">
        <v>471</v>
      </c>
      <c r="D270" s="228"/>
      <c r="E270" s="228"/>
      <c r="F270" s="228"/>
      <c r="G270" s="228"/>
    </row>
    <row r="271" spans="1:7" x14ac:dyDescent="0.25">
      <c r="A271" s="229">
        <v>5332</v>
      </c>
      <c r="B271" s="229" t="s">
        <v>598</v>
      </c>
      <c r="C271" s="230" t="s">
        <v>473</v>
      </c>
      <c r="D271" s="235"/>
      <c r="E271" s="235"/>
      <c r="F271" s="235"/>
      <c r="G271" s="235"/>
    </row>
    <row r="272" spans="1:7" x14ac:dyDescent="0.25">
      <c r="A272" s="232">
        <v>5411</v>
      </c>
      <c r="B272" s="232" t="s">
        <v>599</v>
      </c>
      <c r="C272" s="233" t="s">
        <v>476</v>
      </c>
      <c r="D272" s="228"/>
      <c r="E272" s="228"/>
      <c r="F272" s="228"/>
      <c r="G272" s="228"/>
    </row>
    <row r="273" spans="1:7" x14ac:dyDescent="0.25">
      <c r="A273" s="226">
        <v>5412</v>
      </c>
      <c r="B273" s="226" t="s">
        <v>599</v>
      </c>
      <c r="C273" s="227" t="s">
        <v>478</v>
      </c>
      <c r="D273" s="228"/>
      <c r="E273" s="228"/>
      <c r="F273" s="228"/>
      <c r="G273" s="228"/>
    </row>
    <row r="274" spans="1:7" x14ac:dyDescent="0.25">
      <c r="A274" s="226">
        <v>5421</v>
      </c>
      <c r="B274" s="226" t="s">
        <v>600</v>
      </c>
      <c r="C274" s="227" t="s">
        <v>480</v>
      </c>
      <c r="D274" s="228"/>
      <c r="E274" s="228"/>
      <c r="F274" s="228"/>
      <c r="G274" s="228"/>
    </row>
    <row r="275" spans="1:7" x14ac:dyDescent="0.25">
      <c r="A275" s="226">
        <v>5422</v>
      </c>
      <c r="B275" s="226" t="s">
        <v>600</v>
      </c>
      <c r="C275" s="227" t="s">
        <v>482</v>
      </c>
      <c r="D275" s="228"/>
      <c r="E275" s="228"/>
      <c r="F275" s="228"/>
      <c r="G275" s="228"/>
    </row>
    <row r="276" spans="1:7" x14ac:dyDescent="0.25">
      <c r="A276" s="226">
        <v>5431</v>
      </c>
      <c r="B276" s="226" t="s">
        <v>601</v>
      </c>
      <c r="C276" s="227" t="s">
        <v>483</v>
      </c>
      <c r="D276" s="228"/>
      <c r="E276" s="228"/>
      <c r="F276" s="228"/>
      <c r="G276" s="228"/>
    </row>
    <row r="277" spans="1:7" x14ac:dyDescent="0.25">
      <c r="A277" s="226">
        <v>5432</v>
      </c>
      <c r="B277" s="226" t="s">
        <v>601</v>
      </c>
      <c r="C277" s="227" t="s">
        <v>485</v>
      </c>
      <c r="D277" s="228"/>
      <c r="E277" s="228"/>
      <c r="F277" s="228"/>
      <c r="G277" s="228"/>
    </row>
    <row r="278" spans="1:7" x14ac:dyDescent="0.25">
      <c r="A278" s="226">
        <v>5441</v>
      </c>
      <c r="B278" s="226" t="s">
        <v>602</v>
      </c>
      <c r="C278" s="227" t="s">
        <v>118</v>
      </c>
      <c r="D278" s="228"/>
      <c r="E278" s="228"/>
      <c r="F278" s="228"/>
      <c r="G278" s="228"/>
    </row>
    <row r="279" spans="1:7" x14ac:dyDescent="0.25">
      <c r="A279" s="226">
        <v>5451</v>
      </c>
      <c r="B279" s="226" t="s">
        <v>603</v>
      </c>
      <c r="C279" s="227" t="s">
        <v>486</v>
      </c>
      <c r="D279" s="228"/>
      <c r="E279" s="228"/>
      <c r="F279" s="228"/>
      <c r="G279" s="228"/>
    </row>
    <row r="280" spans="1:7" x14ac:dyDescent="0.25">
      <c r="A280" s="229">
        <v>5452</v>
      </c>
      <c r="B280" s="229" t="s">
        <v>603</v>
      </c>
      <c r="C280" s="230" t="s">
        <v>487</v>
      </c>
      <c r="D280" s="235"/>
      <c r="E280" s="235"/>
      <c r="F280" s="235"/>
      <c r="G280" s="235"/>
    </row>
    <row r="281" spans="1:7" x14ac:dyDescent="0.25">
      <c r="A281" s="232">
        <v>5511</v>
      </c>
      <c r="B281" s="232" t="s">
        <v>604</v>
      </c>
      <c r="C281" s="233" t="s">
        <v>488</v>
      </c>
      <c r="D281" s="228"/>
      <c r="E281" s="228"/>
      <c r="F281" s="228"/>
      <c r="G281" s="228"/>
    </row>
    <row r="282" spans="1:7" x14ac:dyDescent="0.25">
      <c r="A282" s="226">
        <v>5512</v>
      </c>
      <c r="B282" s="226" t="s">
        <v>604</v>
      </c>
      <c r="C282" s="227" t="s">
        <v>489</v>
      </c>
      <c r="D282" s="228"/>
      <c r="E282" s="228"/>
      <c r="F282" s="228"/>
      <c r="G282" s="228"/>
    </row>
    <row r="283" spans="1:7" x14ac:dyDescent="0.25">
      <c r="A283" s="226">
        <v>5513</v>
      </c>
      <c r="B283" s="226" t="s">
        <v>604</v>
      </c>
      <c r="C283" s="227" t="s">
        <v>490</v>
      </c>
      <c r="D283" s="228"/>
      <c r="E283" s="228"/>
      <c r="F283" s="228"/>
      <c r="G283" s="228"/>
    </row>
    <row r="284" spans="1:7" x14ac:dyDescent="0.25">
      <c r="A284" s="226">
        <v>5514</v>
      </c>
      <c r="B284" s="226" t="s">
        <v>604</v>
      </c>
      <c r="C284" s="227" t="s">
        <v>491</v>
      </c>
      <c r="D284" s="228"/>
      <c r="E284" s="228"/>
      <c r="F284" s="228"/>
      <c r="G284" s="228"/>
    </row>
    <row r="285" spans="1:7" x14ac:dyDescent="0.25">
      <c r="A285" s="226">
        <v>5515</v>
      </c>
      <c r="B285" s="226" t="s">
        <v>604</v>
      </c>
      <c r="C285" s="227" t="s">
        <v>492</v>
      </c>
      <c r="D285" s="228"/>
      <c r="E285" s="228"/>
      <c r="F285" s="228"/>
      <c r="G285" s="228"/>
    </row>
    <row r="286" spans="1:7" x14ac:dyDescent="0.25">
      <c r="A286" s="226">
        <v>5516</v>
      </c>
      <c r="B286" s="226" t="s">
        <v>604</v>
      </c>
      <c r="C286" s="227" t="s">
        <v>493</v>
      </c>
      <c r="D286" s="228"/>
      <c r="E286" s="228"/>
      <c r="F286" s="228"/>
      <c r="G286" s="228"/>
    </row>
    <row r="287" spans="1:7" x14ac:dyDescent="0.25">
      <c r="A287" s="226">
        <v>5517</v>
      </c>
      <c r="B287" s="226" t="s">
        <v>604</v>
      </c>
      <c r="C287" s="227" t="s">
        <v>494</v>
      </c>
      <c r="D287" s="228"/>
      <c r="E287" s="228"/>
      <c r="F287" s="228"/>
      <c r="G287" s="228"/>
    </row>
    <row r="288" spans="1:7" x14ac:dyDescent="0.25">
      <c r="A288" s="226">
        <v>5521</v>
      </c>
      <c r="B288" s="226" t="s">
        <v>605</v>
      </c>
      <c r="C288" s="227" t="s">
        <v>495</v>
      </c>
      <c r="D288" s="228"/>
      <c r="E288" s="228"/>
      <c r="F288" s="228"/>
      <c r="G288" s="228"/>
    </row>
    <row r="289" spans="1:7" x14ac:dyDescent="0.25">
      <c r="A289" s="226">
        <v>5522</v>
      </c>
      <c r="B289" s="226" t="s">
        <v>605</v>
      </c>
      <c r="C289" s="227" t="s">
        <v>496</v>
      </c>
      <c r="D289" s="228"/>
      <c r="E289" s="228"/>
      <c r="F289" s="228"/>
      <c r="G289" s="228"/>
    </row>
    <row r="290" spans="1:7" x14ac:dyDescent="0.25">
      <c r="A290" s="226">
        <v>5531</v>
      </c>
      <c r="B290" s="226" t="s">
        <v>606</v>
      </c>
      <c r="C290" s="227" t="s">
        <v>497</v>
      </c>
      <c r="D290" s="228"/>
      <c r="E290" s="228"/>
      <c r="F290" s="228"/>
      <c r="G290" s="228"/>
    </row>
    <row r="291" spans="1:7" x14ac:dyDescent="0.25">
      <c r="A291" s="226">
        <v>5532</v>
      </c>
      <c r="B291" s="226" t="s">
        <v>606</v>
      </c>
      <c r="C291" s="227" t="s">
        <v>498</v>
      </c>
      <c r="D291" s="228"/>
      <c r="E291" s="228"/>
      <c r="F291" s="228"/>
      <c r="G291" s="228"/>
    </row>
    <row r="292" spans="1:7" x14ac:dyDescent="0.25">
      <c r="A292" s="226">
        <v>5533</v>
      </c>
      <c r="B292" s="226" t="s">
        <v>606</v>
      </c>
      <c r="C292" s="227" t="s">
        <v>499</v>
      </c>
      <c r="D292" s="228"/>
      <c r="E292" s="228"/>
      <c r="F292" s="228"/>
      <c r="G292" s="228"/>
    </row>
    <row r="293" spans="1:7" x14ac:dyDescent="0.25">
      <c r="A293" s="226">
        <v>5534</v>
      </c>
      <c r="B293" s="226" t="s">
        <v>606</v>
      </c>
      <c r="C293" s="227" t="s">
        <v>500</v>
      </c>
      <c r="D293" s="228"/>
      <c r="E293" s="228"/>
      <c r="F293" s="228"/>
      <c r="G293" s="228"/>
    </row>
    <row r="294" spans="1:7" x14ac:dyDescent="0.25">
      <c r="A294" s="226">
        <v>5535</v>
      </c>
      <c r="B294" s="226" t="s">
        <v>606</v>
      </c>
      <c r="C294" s="227" t="s">
        <v>501</v>
      </c>
      <c r="D294" s="228"/>
      <c r="E294" s="228"/>
      <c r="F294" s="228"/>
      <c r="G294" s="228"/>
    </row>
    <row r="295" spans="1:7" x14ac:dyDescent="0.25">
      <c r="A295" s="226">
        <v>5541</v>
      </c>
      <c r="B295" s="226" t="s">
        <v>607</v>
      </c>
      <c r="C295" s="227" t="s">
        <v>295</v>
      </c>
      <c r="D295" s="228"/>
      <c r="E295" s="228"/>
      <c r="F295" s="228"/>
      <c r="G295" s="228"/>
    </row>
    <row r="296" spans="1:7" x14ac:dyDescent="0.25">
      <c r="A296" s="226">
        <v>5551</v>
      </c>
      <c r="B296" s="226" t="s">
        <v>608</v>
      </c>
      <c r="C296" s="227" t="s">
        <v>125</v>
      </c>
      <c r="D296" s="228"/>
      <c r="E296" s="228"/>
      <c r="F296" s="228"/>
      <c r="G296" s="228"/>
    </row>
    <row r="297" spans="1:7" x14ac:dyDescent="0.25">
      <c r="A297" s="226">
        <v>5591</v>
      </c>
      <c r="B297" s="226" t="s">
        <v>609</v>
      </c>
      <c r="C297" s="227" t="s">
        <v>502</v>
      </c>
      <c r="D297" s="228"/>
      <c r="E297" s="228"/>
      <c r="F297" s="228"/>
      <c r="G297" s="228"/>
    </row>
    <row r="298" spans="1:7" x14ac:dyDescent="0.25">
      <c r="A298" s="226">
        <v>5592</v>
      </c>
      <c r="B298" s="226" t="s">
        <v>609</v>
      </c>
      <c r="C298" s="227" t="s">
        <v>503</v>
      </c>
      <c r="D298" s="228"/>
      <c r="E298" s="228"/>
      <c r="F298" s="228"/>
      <c r="G298" s="228"/>
    </row>
    <row r="299" spans="1:7" x14ac:dyDescent="0.25">
      <c r="A299" s="226">
        <v>5593</v>
      </c>
      <c r="B299" s="226" t="s">
        <v>609</v>
      </c>
      <c r="C299" s="227" t="s">
        <v>504</v>
      </c>
      <c r="D299" s="228"/>
      <c r="E299" s="228"/>
      <c r="F299" s="228"/>
      <c r="G299" s="228"/>
    </row>
    <row r="300" spans="1:7" x14ac:dyDescent="0.25">
      <c r="A300" s="226">
        <v>5594</v>
      </c>
      <c r="B300" s="226" t="s">
        <v>609</v>
      </c>
      <c r="C300" s="227" t="s">
        <v>505</v>
      </c>
      <c r="D300" s="228">
        <f>BD!C73+BD!D73</f>
        <v>0</v>
      </c>
      <c r="E300" s="228">
        <f>BD!E73</f>
        <v>2131.6799999999998</v>
      </c>
      <c r="F300" s="228">
        <f>BD!F73</f>
        <v>0</v>
      </c>
      <c r="G300" s="228">
        <f>BD!G73+BD!H73</f>
        <v>2131.6799999999998</v>
      </c>
    </row>
    <row r="301" spans="1:7" x14ac:dyDescent="0.25">
      <c r="A301" s="226">
        <v>5595</v>
      </c>
      <c r="B301" s="226" t="s">
        <v>609</v>
      </c>
      <c r="C301" s="227" t="s">
        <v>506</v>
      </c>
      <c r="D301" s="228"/>
      <c r="E301" s="228"/>
      <c r="F301" s="228"/>
      <c r="G301" s="228"/>
    </row>
    <row r="302" spans="1:7" x14ac:dyDescent="0.25">
      <c r="A302" s="226">
        <v>5596</v>
      </c>
      <c r="B302" s="226" t="s">
        <v>609</v>
      </c>
      <c r="C302" s="227" t="s">
        <v>60</v>
      </c>
      <c r="D302" s="228"/>
      <c r="E302" s="228"/>
      <c r="F302" s="228"/>
      <c r="G302" s="228"/>
    </row>
    <row r="303" spans="1:7" x14ac:dyDescent="0.25">
      <c r="A303" s="226">
        <v>5597</v>
      </c>
      <c r="B303" s="226" t="s">
        <v>609</v>
      </c>
      <c r="C303" s="227" t="s">
        <v>507</v>
      </c>
      <c r="D303" s="228"/>
      <c r="E303" s="228"/>
      <c r="F303" s="228"/>
      <c r="G303" s="228"/>
    </row>
    <row r="304" spans="1:7" x14ac:dyDescent="0.25">
      <c r="A304" s="229">
        <v>5599</v>
      </c>
      <c r="B304" s="229" t="s">
        <v>609</v>
      </c>
      <c r="C304" s="230" t="s">
        <v>508</v>
      </c>
      <c r="D304" s="235">
        <f>BD!C74+BD!D74</f>
        <v>0</v>
      </c>
      <c r="E304" s="235">
        <f>BD!E74</f>
        <v>0</v>
      </c>
      <c r="F304" s="235">
        <f>BD!F74</f>
        <v>0</v>
      </c>
      <c r="G304" s="235">
        <f>BD!G74+BD!H74</f>
        <v>0</v>
      </c>
    </row>
    <row r="305" spans="1:7" x14ac:dyDescent="0.25">
      <c r="A305" s="232">
        <v>6111</v>
      </c>
      <c r="B305" s="232" t="s">
        <v>610</v>
      </c>
      <c r="C305" s="233" t="s">
        <v>611</v>
      </c>
      <c r="D305" s="228"/>
      <c r="E305" s="228"/>
      <c r="F305" s="228"/>
      <c r="G305" s="228"/>
    </row>
    <row r="306" spans="1:7" x14ac:dyDescent="0.25">
      <c r="A306" s="226">
        <v>6211</v>
      </c>
      <c r="B306" s="226" t="s">
        <v>612</v>
      </c>
      <c r="C306" s="227" t="s">
        <v>613</v>
      </c>
      <c r="D306" s="228"/>
      <c r="E306" s="228"/>
      <c r="F306" s="228"/>
      <c r="G306" s="228"/>
    </row>
    <row r="307" spans="1:7" x14ac:dyDescent="0.25">
      <c r="A307" s="226">
        <v>6311</v>
      </c>
      <c r="B307" s="226" t="s">
        <v>614</v>
      </c>
      <c r="C307" s="227" t="s">
        <v>615</v>
      </c>
      <c r="D307" s="228"/>
      <c r="E307" s="228"/>
      <c r="F307" s="228"/>
      <c r="G307" s="228"/>
    </row>
    <row r="308" spans="1:7" x14ac:dyDescent="0.25">
      <c r="A308" s="226">
        <v>7111</v>
      </c>
      <c r="B308" s="226" t="s">
        <v>616</v>
      </c>
      <c r="C308" s="227" t="s">
        <v>617</v>
      </c>
      <c r="D308" s="228"/>
      <c r="E308" s="228"/>
      <c r="F308" s="228"/>
      <c r="G308" s="228"/>
    </row>
    <row r="309" spans="1:7" x14ac:dyDescent="0.25">
      <c r="A309" s="226">
        <v>7121</v>
      </c>
      <c r="B309" s="226" t="s">
        <v>618</v>
      </c>
      <c r="C309" s="227" t="s">
        <v>619</v>
      </c>
      <c r="D309" s="228"/>
      <c r="E309" s="228"/>
      <c r="F309" s="228"/>
      <c r="G309" s="228"/>
    </row>
    <row r="310" spans="1:7" x14ac:dyDescent="0.25">
      <c r="A310" s="226">
        <v>7131</v>
      </c>
      <c r="B310" s="226" t="s">
        <v>620</v>
      </c>
      <c r="C310" s="227" t="s">
        <v>621</v>
      </c>
      <c r="D310" s="228"/>
      <c r="E310" s="228"/>
      <c r="F310" s="228"/>
      <c r="G310" s="228"/>
    </row>
    <row r="311" spans="1:7" x14ac:dyDescent="0.25">
      <c r="A311" s="226">
        <v>7141</v>
      </c>
      <c r="B311" s="226" t="s">
        <v>622</v>
      </c>
      <c r="C311" s="227" t="s">
        <v>623</v>
      </c>
      <c r="D311" s="228"/>
      <c r="E311" s="228"/>
      <c r="F311" s="228"/>
      <c r="G311" s="228"/>
    </row>
    <row r="312" spans="1:7" x14ac:dyDescent="0.25">
      <c r="A312" s="226">
        <v>7151</v>
      </c>
      <c r="B312" s="226" t="s">
        <v>624</v>
      </c>
      <c r="C312" s="227" t="s">
        <v>625</v>
      </c>
      <c r="D312" s="228"/>
      <c r="E312" s="228"/>
      <c r="F312" s="228"/>
      <c r="G312" s="228"/>
    </row>
    <row r="313" spans="1:7" x14ac:dyDescent="0.25">
      <c r="A313" s="226">
        <v>7161</v>
      </c>
      <c r="B313" s="226" t="s">
        <v>626</v>
      </c>
      <c r="C313" s="227" t="s">
        <v>627</v>
      </c>
      <c r="D313" s="228"/>
      <c r="E313" s="228"/>
      <c r="F313" s="228"/>
      <c r="G313" s="228"/>
    </row>
    <row r="314" spans="1:7" x14ac:dyDescent="0.25">
      <c r="A314" s="226">
        <v>7211</v>
      </c>
      <c r="B314" s="226" t="s">
        <v>628</v>
      </c>
      <c r="C314" s="227" t="s">
        <v>629</v>
      </c>
      <c r="D314" s="228"/>
      <c r="E314" s="228"/>
      <c r="F314" s="228"/>
      <c r="G314" s="228"/>
    </row>
    <row r="315" spans="1:7" x14ac:dyDescent="0.25">
      <c r="A315" s="226">
        <v>7221</v>
      </c>
      <c r="B315" s="226" t="s">
        <v>630</v>
      </c>
      <c r="C315" s="227" t="s">
        <v>631</v>
      </c>
      <c r="D315" s="228"/>
      <c r="E315" s="228"/>
      <c r="F315" s="228"/>
      <c r="G315" s="228"/>
    </row>
    <row r="316" spans="1:7" x14ac:dyDescent="0.25">
      <c r="A316" s="226">
        <v>7231</v>
      </c>
      <c r="B316" s="226" t="s">
        <v>632</v>
      </c>
      <c r="C316" s="227" t="s">
        <v>633</v>
      </c>
      <c r="D316" s="228"/>
      <c r="E316" s="228"/>
      <c r="F316" s="228"/>
      <c r="G316" s="228"/>
    </row>
    <row r="317" spans="1:7" x14ac:dyDescent="0.25">
      <c r="A317" s="226">
        <v>7241</v>
      </c>
      <c r="B317" s="226" t="s">
        <v>634</v>
      </c>
      <c r="C317" s="227" t="s">
        <v>635</v>
      </c>
      <c r="D317" s="228"/>
      <c r="E317" s="228"/>
      <c r="F317" s="228"/>
      <c r="G317" s="228"/>
    </row>
    <row r="318" spans="1:7" x14ac:dyDescent="0.25">
      <c r="A318" s="226">
        <v>7251</v>
      </c>
      <c r="B318" s="226" t="s">
        <v>636</v>
      </c>
      <c r="C318" s="227" t="s">
        <v>637</v>
      </c>
      <c r="D318" s="228"/>
      <c r="E318" s="228"/>
      <c r="F318" s="228"/>
      <c r="G318" s="228"/>
    </row>
    <row r="319" spans="1:7" x14ac:dyDescent="0.25">
      <c r="A319" s="226">
        <v>7261</v>
      </c>
      <c r="B319" s="226" t="s">
        <v>638</v>
      </c>
      <c r="C319" s="227" t="s">
        <v>639</v>
      </c>
      <c r="D319" s="228"/>
      <c r="E319" s="228"/>
      <c r="F319" s="228"/>
      <c r="G319" s="228"/>
    </row>
    <row r="320" spans="1:7" x14ac:dyDescent="0.25">
      <c r="A320" s="226">
        <v>7311</v>
      </c>
      <c r="B320" s="226" t="s">
        <v>640</v>
      </c>
      <c r="C320" s="227" t="s">
        <v>641</v>
      </c>
      <c r="D320" s="228"/>
      <c r="E320" s="228"/>
      <c r="F320" s="228"/>
      <c r="G320" s="228"/>
    </row>
    <row r="321" spans="1:7" x14ac:dyDescent="0.25">
      <c r="A321" s="226">
        <v>7321</v>
      </c>
      <c r="B321" s="226" t="s">
        <v>642</v>
      </c>
      <c r="C321" s="227" t="s">
        <v>643</v>
      </c>
      <c r="D321" s="228"/>
      <c r="E321" s="228"/>
      <c r="F321" s="228"/>
      <c r="G321" s="228"/>
    </row>
    <row r="322" spans="1:7" x14ac:dyDescent="0.25">
      <c r="A322" s="226">
        <v>7331</v>
      </c>
      <c r="B322" s="226" t="s">
        <v>644</v>
      </c>
      <c r="C322" s="227" t="s">
        <v>645</v>
      </c>
      <c r="D322" s="228"/>
      <c r="E322" s="228"/>
      <c r="F322" s="228"/>
      <c r="G322" s="228"/>
    </row>
    <row r="323" spans="1:7" x14ac:dyDescent="0.25">
      <c r="A323" s="226">
        <v>7341</v>
      </c>
      <c r="B323" s="226" t="s">
        <v>646</v>
      </c>
      <c r="C323" s="227" t="s">
        <v>647</v>
      </c>
      <c r="D323" s="228"/>
      <c r="E323" s="228"/>
      <c r="F323" s="228"/>
      <c r="G323" s="228"/>
    </row>
    <row r="324" spans="1:7" x14ac:dyDescent="0.25">
      <c r="A324" s="226">
        <v>7351</v>
      </c>
      <c r="B324" s="226" t="s">
        <v>648</v>
      </c>
      <c r="C324" s="227" t="s">
        <v>649</v>
      </c>
      <c r="D324" s="228"/>
      <c r="E324" s="228"/>
      <c r="F324" s="228"/>
      <c r="G324" s="228"/>
    </row>
    <row r="325" spans="1:7" x14ac:dyDescent="0.25">
      <c r="A325" s="226">
        <v>7361</v>
      </c>
      <c r="B325" s="226" t="s">
        <v>650</v>
      </c>
      <c r="C325" s="227" t="s">
        <v>651</v>
      </c>
      <c r="D325" s="228"/>
      <c r="E325" s="228"/>
      <c r="F325" s="228"/>
      <c r="G325" s="228"/>
    </row>
    <row r="326" spans="1:7" x14ac:dyDescent="0.25">
      <c r="A326" s="226">
        <v>7411</v>
      </c>
      <c r="B326" s="226" t="s">
        <v>652</v>
      </c>
      <c r="C326" s="227" t="s">
        <v>522</v>
      </c>
      <c r="D326" s="228">
        <f>BD!C75+BD!D75</f>
        <v>0</v>
      </c>
      <c r="E326" s="228">
        <f>BD!E75</f>
        <v>0</v>
      </c>
      <c r="F326" s="228">
        <f>BD!F75</f>
        <v>0</v>
      </c>
      <c r="G326" s="228">
        <f>BD!G75+BD!H75</f>
        <v>0</v>
      </c>
    </row>
    <row r="327" spans="1:7" x14ac:dyDescent="0.25">
      <c r="A327" s="226">
        <v>7421</v>
      </c>
      <c r="B327" s="226" t="s">
        <v>653</v>
      </c>
      <c r="C327" s="227" t="s">
        <v>522</v>
      </c>
      <c r="D327" s="228">
        <f>BD!C76+BD!D76</f>
        <v>0</v>
      </c>
      <c r="E327" s="228">
        <f>BD!E76</f>
        <v>0</v>
      </c>
      <c r="F327" s="228">
        <f>BD!F76</f>
        <v>0</v>
      </c>
      <c r="G327" s="228">
        <f>BD!G76+BD!H76</f>
        <v>0</v>
      </c>
    </row>
    <row r="328" spans="1:7" x14ac:dyDescent="0.25">
      <c r="A328" s="226">
        <v>7511</v>
      </c>
      <c r="B328" s="226" t="s">
        <v>654</v>
      </c>
      <c r="C328" s="227" t="s">
        <v>655</v>
      </c>
      <c r="D328" s="228"/>
      <c r="E328" s="228"/>
      <c r="F328" s="228"/>
      <c r="G328" s="228"/>
    </row>
    <row r="329" spans="1:7" x14ac:dyDescent="0.25">
      <c r="A329" s="226">
        <v>7521</v>
      </c>
      <c r="B329" s="226" t="s">
        <v>656</v>
      </c>
      <c r="C329" s="227" t="s">
        <v>657</v>
      </c>
      <c r="D329" s="228"/>
      <c r="E329" s="228"/>
      <c r="F329" s="228"/>
      <c r="G329" s="228"/>
    </row>
    <row r="330" spans="1:7" x14ac:dyDescent="0.25">
      <c r="A330" s="226">
        <v>7611</v>
      </c>
      <c r="B330" s="226" t="s">
        <v>658</v>
      </c>
      <c r="C330" s="227" t="s">
        <v>659</v>
      </c>
      <c r="D330" s="228"/>
      <c r="E330" s="228"/>
      <c r="F330" s="228"/>
      <c r="G330" s="228"/>
    </row>
    <row r="331" spans="1:7" x14ac:dyDescent="0.25">
      <c r="A331" s="226">
        <v>7621</v>
      </c>
      <c r="B331" s="226" t="s">
        <v>660</v>
      </c>
      <c r="C331" s="227" t="s">
        <v>661</v>
      </c>
      <c r="D331" s="228"/>
      <c r="E331" s="228"/>
      <c r="F331" s="228"/>
      <c r="G331" s="228"/>
    </row>
    <row r="332" spans="1:7" x14ac:dyDescent="0.25">
      <c r="A332" s="226">
        <v>7631</v>
      </c>
      <c r="B332" s="226" t="s">
        <v>662</v>
      </c>
      <c r="C332" s="227" t="s">
        <v>663</v>
      </c>
      <c r="D332" s="228"/>
      <c r="E332" s="228"/>
      <c r="F332" s="228"/>
      <c r="G332" s="228"/>
    </row>
    <row r="333" spans="1:7" x14ac:dyDescent="0.25">
      <c r="A333" s="226">
        <v>7641</v>
      </c>
      <c r="B333" s="226" t="s">
        <v>664</v>
      </c>
      <c r="C333" s="227" t="s">
        <v>665</v>
      </c>
      <c r="D333" s="228"/>
      <c r="E333" s="228"/>
      <c r="F333" s="228"/>
      <c r="G333" s="228"/>
    </row>
    <row r="334" spans="1:7" x14ac:dyDescent="0.25">
      <c r="A334" s="226">
        <v>8111</v>
      </c>
      <c r="B334" s="226" t="s">
        <v>666</v>
      </c>
      <c r="C334" s="227" t="s">
        <v>299</v>
      </c>
      <c r="D334" s="228"/>
      <c r="E334" s="228"/>
      <c r="F334" s="228"/>
      <c r="G334" s="228"/>
    </row>
    <row r="335" spans="1:7" x14ac:dyDescent="0.25">
      <c r="A335" s="226">
        <v>8121</v>
      </c>
      <c r="B335" s="226" t="s">
        <v>667</v>
      </c>
      <c r="C335" s="227" t="s">
        <v>300</v>
      </c>
      <c r="D335" s="228">
        <f>BD!C77+BD!D77</f>
        <v>0</v>
      </c>
      <c r="E335" s="228">
        <f>BD!E77</f>
        <v>420000</v>
      </c>
      <c r="F335" s="228">
        <f>BD!F77</f>
        <v>0</v>
      </c>
      <c r="G335" s="228">
        <f>BD!G77+BD!H77</f>
        <v>-420000</v>
      </c>
    </row>
    <row r="336" spans="1:7" x14ac:dyDescent="0.25">
      <c r="A336" s="226">
        <v>8131</v>
      </c>
      <c r="B336" s="226" t="s">
        <v>668</v>
      </c>
      <c r="C336" s="227" t="s">
        <v>301</v>
      </c>
      <c r="D336" s="228">
        <f>BD!C78+BD!D78</f>
        <v>0</v>
      </c>
      <c r="E336" s="228">
        <f>BD!E78</f>
        <v>0</v>
      </c>
      <c r="F336" s="228">
        <f>BD!F78</f>
        <v>420000</v>
      </c>
      <c r="G336" s="228">
        <f>BD!G78+BD!H78</f>
        <v>-420000</v>
      </c>
    </row>
    <row r="337" spans="1:7" x14ac:dyDescent="0.25">
      <c r="A337" s="226">
        <v>8141</v>
      </c>
      <c r="B337" s="226" t="s">
        <v>669</v>
      </c>
      <c r="C337" s="227" t="s">
        <v>302</v>
      </c>
      <c r="D337" s="228">
        <f>BD!C79+BD!D79</f>
        <v>0</v>
      </c>
      <c r="E337" s="228">
        <f>BD!E79</f>
        <v>0</v>
      </c>
      <c r="F337" s="228">
        <f>BD!F79</f>
        <v>0</v>
      </c>
      <c r="G337" s="228">
        <f>BD!G79+BD!H79</f>
        <v>0</v>
      </c>
    </row>
    <row r="338" spans="1:7" x14ac:dyDescent="0.25">
      <c r="A338" s="226">
        <v>8151</v>
      </c>
      <c r="B338" s="226" t="s">
        <v>670</v>
      </c>
      <c r="C338" s="227" t="s">
        <v>303</v>
      </c>
      <c r="D338" s="228"/>
      <c r="E338" s="228"/>
      <c r="F338" s="228"/>
      <c r="G338" s="228"/>
    </row>
    <row r="339" spans="1:7" x14ac:dyDescent="0.25">
      <c r="A339" s="226">
        <v>8211</v>
      </c>
      <c r="B339" s="226" t="s">
        <v>671</v>
      </c>
      <c r="C339" s="227" t="s">
        <v>304</v>
      </c>
      <c r="D339" s="228">
        <f>BD!C80+BD!D80</f>
        <v>0</v>
      </c>
      <c r="E339" s="228">
        <f>BD!E80</f>
        <v>0</v>
      </c>
      <c r="F339" s="228">
        <f>BD!F80</f>
        <v>3375391245.7600002</v>
      </c>
      <c r="G339" s="228">
        <f>BD!G80+BD!H80</f>
        <v>3375391245.7600002</v>
      </c>
    </row>
    <row r="340" spans="1:7" x14ac:dyDescent="0.25">
      <c r="A340" s="226">
        <v>8221</v>
      </c>
      <c r="B340" s="226" t="s">
        <v>672</v>
      </c>
      <c r="C340" s="227" t="s">
        <v>305</v>
      </c>
      <c r="D340" s="228">
        <f>BD!C81+BD!D81</f>
        <v>0</v>
      </c>
      <c r="E340" s="228">
        <f>BD!E81</f>
        <v>3925540619.1799998</v>
      </c>
      <c r="F340" s="228">
        <f>BD!F81</f>
        <v>817518561.32000005</v>
      </c>
      <c r="G340" s="228">
        <f>BD!G81+BD!H81</f>
        <v>3108022057.8600001</v>
      </c>
    </row>
    <row r="341" spans="1:7" x14ac:dyDescent="0.25">
      <c r="A341" s="226">
        <v>8231</v>
      </c>
      <c r="B341" s="226" t="s">
        <v>673</v>
      </c>
      <c r="C341" s="227" t="s">
        <v>306</v>
      </c>
      <c r="D341" s="228">
        <f>BD!C82+BD!D82</f>
        <v>0</v>
      </c>
      <c r="E341" s="228">
        <f>BD!E82</f>
        <v>116652426.29000001</v>
      </c>
      <c r="F341" s="228">
        <f>BD!F82</f>
        <v>550149373.41999996</v>
      </c>
      <c r="G341" s="228">
        <f>BD!G82+BD!H82</f>
        <v>433496947.12999988</v>
      </c>
    </row>
    <row r="342" spans="1:7" x14ac:dyDescent="0.25">
      <c r="A342" s="226">
        <v>8241</v>
      </c>
      <c r="B342" s="226" t="s">
        <v>674</v>
      </c>
      <c r="C342" s="227" t="s">
        <v>307</v>
      </c>
      <c r="D342" s="228">
        <f>BD!C83+BD!D83</f>
        <v>0</v>
      </c>
      <c r="E342" s="228">
        <f>BD!E83</f>
        <v>700866135.02999997</v>
      </c>
      <c r="F342" s="228">
        <f>BD!F83</f>
        <v>700866135.02999997</v>
      </c>
      <c r="G342" s="228">
        <f>BD!G83+BD!H83</f>
        <v>0</v>
      </c>
    </row>
    <row r="343" spans="1:7" x14ac:dyDescent="0.25">
      <c r="A343" s="226">
        <v>8251</v>
      </c>
      <c r="B343" s="226" t="s">
        <v>675</v>
      </c>
      <c r="C343" s="227" t="s">
        <v>308</v>
      </c>
      <c r="D343" s="228">
        <f>BD!C84+BD!D84</f>
        <v>0</v>
      </c>
      <c r="E343" s="228">
        <f>BD!E84</f>
        <v>700866135.02999997</v>
      </c>
      <c r="F343" s="228">
        <f>BD!F84</f>
        <v>700866135.02999997</v>
      </c>
      <c r="G343" s="228">
        <f>BD!G84+BD!H84</f>
        <v>0</v>
      </c>
    </row>
    <row r="344" spans="1:7" x14ac:dyDescent="0.25">
      <c r="A344" s="226">
        <v>8261</v>
      </c>
      <c r="B344" s="226" t="s">
        <v>676</v>
      </c>
      <c r="C344" s="227" t="s">
        <v>309</v>
      </c>
      <c r="D344" s="228">
        <f>BD!C85+BD!D85</f>
        <v>0</v>
      </c>
      <c r="E344" s="228">
        <f>BD!E85</f>
        <v>700866135.02999997</v>
      </c>
      <c r="F344" s="228">
        <f>BD!F85</f>
        <v>700847798.48000002</v>
      </c>
      <c r="G344" s="228">
        <f>BD!G85+BD!H85</f>
        <v>18336.54999995232</v>
      </c>
    </row>
    <row r="345" spans="1:7" x14ac:dyDescent="0.25">
      <c r="A345" s="226">
        <v>8271</v>
      </c>
      <c r="B345" s="226" t="s">
        <v>677</v>
      </c>
      <c r="C345" s="227" t="s">
        <v>310</v>
      </c>
      <c r="D345" s="228">
        <f>BD!C86+BD!D86</f>
        <v>0</v>
      </c>
      <c r="E345" s="228">
        <f>BD!E86</f>
        <v>700847798.48000002</v>
      </c>
      <c r="F345" s="228">
        <f>BD!F86</f>
        <v>0</v>
      </c>
      <c r="G345" s="228">
        <f>BD!G86+BD!H86</f>
        <v>700847798.48000002</v>
      </c>
    </row>
    <row r="346" spans="1:7" x14ac:dyDescent="0.25">
      <c r="A346" s="226">
        <v>9111</v>
      </c>
      <c r="B346" s="226" t="s">
        <v>678</v>
      </c>
      <c r="C346" s="227" t="s">
        <v>524</v>
      </c>
      <c r="D346" s="228">
        <f>BD!C87+BD!D87</f>
        <v>0</v>
      </c>
      <c r="E346" s="228">
        <f>BD!E87</f>
        <v>0</v>
      </c>
      <c r="F346" s="228">
        <f>BD!F87</f>
        <v>0</v>
      </c>
      <c r="G346" s="228">
        <f>BD!G87+BD!H87</f>
        <v>0</v>
      </c>
    </row>
    <row r="347" spans="1:7" x14ac:dyDescent="0.25">
      <c r="A347" s="226">
        <v>9211</v>
      </c>
      <c r="B347" s="226" t="s">
        <v>679</v>
      </c>
      <c r="C347" s="227" t="s">
        <v>680</v>
      </c>
      <c r="D347" s="228"/>
      <c r="E347" s="228"/>
      <c r="F347" s="228"/>
      <c r="G347" s="228"/>
    </row>
    <row r="348" spans="1:7" x14ac:dyDescent="0.25">
      <c r="A348" s="226">
        <v>9311</v>
      </c>
      <c r="B348" s="226" t="s">
        <v>681</v>
      </c>
      <c r="C348" s="227" t="s">
        <v>682</v>
      </c>
      <c r="D348" s="236"/>
      <c r="E348" s="236"/>
      <c r="F348" s="236"/>
      <c r="G348" s="236"/>
    </row>
    <row r="349" spans="1:7" ht="15" customHeight="1" x14ac:dyDescent="0.25">
      <c r="D349" s="238">
        <f>SUM(D8:D348)</f>
        <v>3608315909.1799998</v>
      </c>
      <c r="E349" s="238">
        <f>SUM(E8:E348)</f>
        <v>11737084887.540003</v>
      </c>
      <c r="F349" s="238">
        <f>SUM(F8:F348)</f>
        <v>11737084887.540003</v>
      </c>
      <c r="G349" s="238">
        <f>SUM(G8:G348)</f>
        <v>12735926570.699999</v>
      </c>
    </row>
    <row r="350" spans="1:7" ht="15" customHeight="1" x14ac:dyDescent="0.25"/>
  </sheetData>
  <sheetProtection password="CBD2" sheet="1" formatColumns="0" formatRows="0" insertColumns="0" insertHyperlinks="0" deleteColumns="0" deleteRows="0" autoFilter="0" pivotTables="0"/>
  <autoFilter ref="A7:G349"/>
  <mergeCells count="3">
    <mergeCell ref="A1:G1"/>
    <mergeCell ref="A2:G2"/>
    <mergeCell ref="A3:G3"/>
  </mergeCells>
  <pageMargins left="0.59055118110236227" right="0.39370078740157483" top="0.59055118110236227" bottom="0.59055118110236227" header="0.31496062992125978" footer="0.47244094488188981"/>
  <pageSetup paperSize="9" scale="70" fitToHeight="1000" orientation="portrait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01.ESF</vt:lpstr>
      <vt:lpstr>02.EA</vt:lpstr>
      <vt:lpstr>03.EVHP</vt:lpstr>
      <vt:lpstr>04.EFE</vt:lpstr>
      <vt:lpstr>05.ECSF</vt:lpstr>
      <vt:lpstr>06.EADOP</vt:lpstr>
      <vt:lpstr>07.EAA</vt:lpstr>
      <vt:lpstr>'01.ESF'!Área_de_impresión</vt:lpstr>
      <vt:lpstr>'02.EA'!Área_de_impresión</vt:lpstr>
      <vt:lpstr>'03.EVHP'!Área_de_impresión</vt:lpstr>
      <vt:lpstr>'04.EFE'!Área_de_impresión</vt:lpstr>
      <vt:lpstr>'05.ECSF'!Área_de_impresión</vt:lpstr>
      <vt:lpstr>'06.EADOP'!Área_de_impresión</vt:lpstr>
      <vt:lpstr>'07.EAA'!Área_de_impresión</vt:lpstr>
      <vt:lpstr>BC!Área_de_impresión</vt:lpstr>
      <vt:lpstr>BR!Área_de_impresión</vt:lpstr>
      <vt:lpstr>BR!INDICES</vt:lpstr>
      <vt:lpstr>INDICES</vt:lpstr>
      <vt:lpstr>BC!Títulos_a_imprimir</vt:lpstr>
      <vt:lpstr>BR!Títulos_a_imprimir</vt:lpstr>
    </vt:vector>
  </TitlesOfParts>
  <Manager/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</dc:creator>
  <cp:keywords/>
  <dc:description/>
  <cp:lastModifiedBy>BETHA OLIVIA LAURA GARCIA</cp:lastModifiedBy>
  <dcterms:created xsi:type="dcterms:W3CDTF">2014-09-01T09:57:54Z</dcterms:created>
  <dcterms:modified xsi:type="dcterms:W3CDTF">2018-12-05T23:20:29Z</dcterms:modified>
  <cp:category/>
</cp:coreProperties>
</file>